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12" activeTab="0"/>
  </bookViews>
  <sheets>
    <sheet name="Лист1" sheetId="1" r:id="rId1"/>
  </sheets>
  <externalReferences>
    <externalReference r:id="rId4"/>
  </externalReferences>
  <definedNames>
    <definedName name="_xlnm._FilterDatabase" localSheetId="0" hidden="1">'Лист1'!$AD$6</definedName>
    <definedName name="_xlnm.Print_Titles" localSheetId="0">'Лист1'!$4:$6</definedName>
    <definedName name="_xlnm.Print_Area" localSheetId="0">'Лист1'!$A$1:$AB$577</definedName>
  </definedNames>
  <calcPr fullCalcOnLoad="1"/>
</workbook>
</file>

<file path=xl/comments1.xml><?xml version="1.0" encoding="utf-8"?>
<comments xmlns="http://schemas.openxmlformats.org/spreadsheetml/2006/main">
  <authors>
    <author>NataliyaVolodumurivn</author>
  </authors>
  <commentList>
    <comment ref="AB489" authorId="0">
      <text>
        <r>
          <rPr>
            <b/>
            <sz val="9"/>
            <rFont val="Tahoma"/>
            <family val="2"/>
          </rPr>
          <t>NataliyaVolodumurivn:</t>
        </r>
        <r>
          <rPr>
            <sz val="9"/>
            <rFont val="Tahoma"/>
            <family val="2"/>
          </rPr>
          <t xml:space="preserve">
</t>
        </r>
      </text>
    </comment>
  </commentList>
</comments>
</file>

<file path=xl/sharedStrings.xml><?xml version="1.0" encoding="utf-8"?>
<sst xmlns="http://schemas.openxmlformats.org/spreadsheetml/2006/main" count="1308" uniqueCount="1152">
  <si>
    <t>Надати матеріальну допомогу на дітей  учасника АТО та покращення соціально-побутових умов /діти 2007 р.н., 2014р.н./</t>
  </si>
  <si>
    <t>придбання звукопідсилюючої апаратури для забезпечення роботи Сінгурівської музичної школи</t>
  </si>
  <si>
    <t>Надати матеріальну допомогу на проведення операції (онкохворий), інвалід І гр.</t>
  </si>
  <si>
    <t>Надати матеріальну допомогу на лікування та реабілітацію, оздоровлення дітей (учасник АТО), дитина 2002 р.н.</t>
  </si>
  <si>
    <t>Виділити кошти з районного бюджету:</t>
  </si>
  <si>
    <t>для надання матеріальної допомоги жительці с.Сінгури Ляшук Г.В. на лікування (онкохвора)</t>
  </si>
  <si>
    <t>13.06.2016 №Г-1042/14; 13.06.2016 №331-20/308; 10.06.2016№ б/н; 05.06.2016</t>
  </si>
  <si>
    <r>
      <t>РКК РДА; Районна рада; заява депутата районної ради Голік Т.І.; заява</t>
    </r>
    <r>
      <rPr>
        <b/>
        <sz val="14"/>
        <rFont val="Arial"/>
        <family val="2"/>
      </rPr>
      <t xml:space="preserve"> Ляшук Г.В.</t>
    </r>
    <r>
      <rPr>
        <sz val="14"/>
        <rFont val="Arial"/>
        <family val="2"/>
      </rPr>
      <t xml:space="preserve"> с.Сінгури</t>
    </r>
  </si>
  <si>
    <r>
      <t xml:space="preserve">РКК РДА; Районна рада; заява депутата районної ради Нижник В.Т.; заява </t>
    </r>
    <r>
      <rPr>
        <b/>
        <sz val="14"/>
        <rFont val="Arial"/>
        <family val="2"/>
      </rPr>
      <t>Карась Н.М.</t>
    </r>
    <r>
      <rPr>
        <sz val="14"/>
        <rFont val="Arial"/>
        <family val="2"/>
      </rPr>
      <t xml:space="preserve"> с.Головенка</t>
    </r>
  </si>
  <si>
    <t>13.06.2016 №Н-1043/14; 13.06.2016 №332-20/309; 09.06.2016; 06.06.2016</t>
  </si>
  <si>
    <t>Виділити кошти на надання матеріальної допомоги Карась Н.М. на лікування у звязку з онкозахворюванням</t>
  </si>
  <si>
    <t>13.06.2016 №О-1044/14;13.06.2016 №334-20/311; 06.06.2016</t>
  </si>
  <si>
    <r>
      <t>РКК РДА; Районна рада; заява</t>
    </r>
    <r>
      <rPr>
        <b/>
        <sz val="14"/>
        <rFont val="Arial"/>
        <family val="2"/>
      </rPr>
      <t xml:space="preserve"> Оліщук Р.В. </t>
    </r>
    <r>
      <rPr>
        <sz val="14"/>
        <rFont val="Arial"/>
        <family val="2"/>
      </rPr>
      <t>с.Станишівка</t>
    </r>
  </si>
  <si>
    <t>Надати одноразову грошову допомогу на дитину учасника АТО (дитина 2016 р.н.)</t>
  </si>
  <si>
    <t>13.06.2016 №П-1047/14; 10.06.2016 №11</t>
  </si>
  <si>
    <t>РКК РДА; Депутатське звернення депутата районної ради Парфентієвої Т.М.</t>
  </si>
  <si>
    <t>Виділити кошти на виготовлення та встановлення лавок в місцях відпочинку мешканців селищ Новогуйвинське та Гуйва</t>
  </si>
  <si>
    <t>повторно п.№173</t>
  </si>
  <si>
    <t>13.06.2016 №П-1048/14; 10.06.2016 №11</t>
  </si>
  <si>
    <t>Виділити кошти на благоустрій (виготовлення та встановлення дитячих майданчиків) на території</t>
  </si>
  <si>
    <t>Новогуйвинської селищної ради</t>
  </si>
  <si>
    <t>Березівської сільської ради</t>
  </si>
  <si>
    <t>Глибочицької сільської ради</t>
  </si>
  <si>
    <t>Тетерівської ОТГ</t>
  </si>
  <si>
    <t>Пісківської сільської ради</t>
  </si>
  <si>
    <t>02.06.2016 №2093/02-23; 13.06.2016 №328-20/305</t>
  </si>
  <si>
    <t>Новогуйвинська селищна рада; Районна рада</t>
  </si>
  <si>
    <t xml:space="preserve">Надати матеріальну допомогу на лікування, інвалід ІІ гр. </t>
  </si>
  <si>
    <t>РДА</t>
  </si>
  <si>
    <t>теплопостачання</t>
  </si>
  <si>
    <t>електроенергію</t>
  </si>
  <si>
    <t>водопостачання і водовідведення</t>
  </si>
  <si>
    <t>папір</t>
  </si>
  <si>
    <t>конверти</t>
  </si>
  <si>
    <t>канцтовари</t>
  </si>
  <si>
    <t>паливо та паливно-мастильні матеріали, запчастини</t>
  </si>
  <si>
    <t>заправка та ремонт оргтехніки</t>
  </si>
  <si>
    <t>03.06.2016№01-53/230</t>
  </si>
  <si>
    <t>УФ Житомирської РДА</t>
  </si>
  <si>
    <t>оплату теплопостачання</t>
  </si>
  <si>
    <t>ремонт та заправку оргтехніки, ремонт автомобіля</t>
  </si>
  <si>
    <t>придбання автозапчастин та інших комплектуючих до автомобіля, господарських матеріалів та іншого приладдя</t>
  </si>
  <si>
    <t>Новогуйвинська селищна рада</t>
  </si>
  <si>
    <t>Капітальний ремонт приміщень дошкільного навчального закладу "Дзвіночок" в смт Новогуйвинське Житомирського району Житомирської області</t>
  </si>
  <si>
    <t>03.06.2016 №Н-1014/14</t>
  </si>
  <si>
    <r>
      <t xml:space="preserve">РКК РДА, заява </t>
    </r>
    <r>
      <rPr>
        <b/>
        <sz val="14"/>
        <rFont val="Arial"/>
        <family val="2"/>
      </rPr>
      <t>Навроцька І.В</t>
    </r>
    <r>
      <rPr>
        <sz val="14"/>
        <rFont val="Arial"/>
        <family val="2"/>
      </rPr>
      <t>.с.Пряжів</t>
    </r>
  </si>
  <si>
    <t>Надати матеріальну допомогу на лікування (інвалід дитинства І гр.)</t>
  </si>
  <si>
    <t>03.06.2016 №Г-1016/14; 30.05.2016 №Г-2432/10</t>
  </si>
  <si>
    <r>
      <t xml:space="preserve">РКК РДА,ОДА, заява </t>
    </r>
    <r>
      <rPr>
        <b/>
        <sz val="14"/>
        <rFont val="Arial"/>
        <family val="2"/>
      </rPr>
      <t>Гуменюк О.В</t>
    </r>
    <r>
      <rPr>
        <sz val="14"/>
        <rFont val="Arial"/>
        <family val="2"/>
      </rPr>
      <t>. с.Троянів, депутатське звернення Развадовського В.Й.</t>
    </r>
  </si>
  <si>
    <t>Надати матеріальну допомогу на оперативне лікування очей, інвалід дитинства</t>
  </si>
  <si>
    <t>03.06.2016 №К-1017/14; 31.05.2016 №К-2434/10</t>
  </si>
  <si>
    <r>
      <t xml:space="preserve">РКК РДА, ОДА, заява </t>
    </r>
    <r>
      <rPr>
        <b/>
        <sz val="14"/>
        <rFont val="Arial"/>
        <family val="2"/>
      </rPr>
      <t>Котенко В.В</t>
    </r>
    <r>
      <rPr>
        <sz val="14"/>
        <rFont val="Arial"/>
        <family val="2"/>
      </rPr>
      <t>. с.Вигода</t>
    </r>
  </si>
  <si>
    <t>Надати матеріальну допомогу у зв'язку з скрутним матеріальним становищем, інвалід І гр.</t>
  </si>
  <si>
    <t>03.06.2016 №Л-1013/14; 02.06.2016 №309-20/294; 01.06.2016 №1</t>
  </si>
  <si>
    <t>РКК РДА; Райрада; депутатське звернення депутата райради Лихотворик А.П.</t>
  </si>
  <si>
    <t>Ремонт плоскої покрівлі Вертокиївської ЗОШ</t>
  </si>
  <si>
    <t>06.06.2016 №1323</t>
  </si>
  <si>
    <t>КУ ЦРЛ Житомирської районної ради</t>
  </si>
  <si>
    <t>06.06.2016 №1320</t>
  </si>
  <si>
    <t>медамбулаторій</t>
  </si>
  <si>
    <t>фельдшерсько-акушерських пунктів</t>
  </si>
  <si>
    <t>Відділ освіти</t>
  </si>
  <si>
    <t>Новогуйвинської гімназії</t>
  </si>
  <si>
    <t>Озерненської гімназії</t>
  </si>
  <si>
    <t>Пряжівської ЗОШ І-ІІ ст.</t>
  </si>
  <si>
    <t>Троянівської ЗОШ І-ІІІ ст.</t>
  </si>
  <si>
    <t>Глибочицької ЗОШ І-ІІІ ст.</t>
  </si>
  <si>
    <t>Виділити кошти згідно приписів Житомирського РВ Управління ДСНС на обробку вогнетривим розчином деревяних конструкцій дахів:</t>
  </si>
  <si>
    <t>обладнання атоматизованою системою пожежної сигналізації та системою оповіщення людей про пожежу:</t>
  </si>
  <si>
    <t>КТКВК 170302 "Компенсаційні виплати за пільговий проїзд окремих категорій громадян на залізничному транспорті "</t>
  </si>
  <si>
    <t>27.04.2016 №239-20/253</t>
  </si>
  <si>
    <t>КУ "Житомирський районний центр дитячої та юнацької творчості", Житомирська районна рада</t>
  </si>
  <si>
    <t>ремонт принтера</t>
  </si>
  <si>
    <t>придбання меблів</t>
  </si>
  <si>
    <t>Служба у справах дітей Житомирської РДА, Житомирська районна рада</t>
  </si>
  <si>
    <t>Залишок вільного залишку після розподілу 5с.7 скл. від 29.04.16</t>
  </si>
  <si>
    <t>в т.ч.:</t>
  </si>
  <si>
    <t>проведення рейдів "Канікули", "Підліток", "Діти вулиці", "Урок"</t>
  </si>
  <si>
    <t>проведення зустрічі керівництва РДА з випускниками</t>
  </si>
  <si>
    <t>проведення заходів до дня захисту дітей</t>
  </si>
  <si>
    <t>придбання ліцензійних програм</t>
  </si>
  <si>
    <t>на виготовлення юридичних документів</t>
  </si>
  <si>
    <t>20.04.2016 №223-20/237     19.04.2016 №398-2/46    19.04.2016 №399-2/47</t>
  </si>
  <si>
    <t>Станишівська с.р., Житомирська районна рада</t>
  </si>
  <si>
    <t>капітальний ремонт туалету Станишівської ЗОШ І-ІІІст.</t>
  </si>
  <si>
    <t>капітальний ремонт стадіону с.Станишівка</t>
  </si>
  <si>
    <r>
      <t xml:space="preserve">У звязку з підвищенням оплати праці працівникам установ бюджетної сфери згідно постанови КМУ від 06.04.2016 №288, виділити додатково кошти на заробітну плату з нарахуваннями </t>
    </r>
    <r>
      <rPr>
        <i/>
        <sz val="14"/>
        <rFont val="Arial"/>
        <family val="2"/>
      </rPr>
      <t>(120 104 грн.)</t>
    </r>
    <r>
      <rPr>
        <sz val="14"/>
        <rFont val="Arial"/>
        <family val="2"/>
      </rPr>
      <t>:</t>
    </r>
  </si>
  <si>
    <t>06.06.2016 №б/н</t>
  </si>
  <si>
    <t>Збільшити кошторисні призначення на 2016 рік по КТКВК 250404 "Інші видатки":</t>
  </si>
  <si>
    <t>на придбання грамот, подяк, конвертів, корзин з квітами</t>
  </si>
  <si>
    <t>02.06.2016 №300; №301</t>
  </si>
  <si>
    <r>
      <t xml:space="preserve">Виділити кошти </t>
    </r>
    <r>
      <rPr>
        <i/>
        <sz val="14"/>
        <rFont val="Arial"/>
        <family val="2"/>
      </rPr>
      <t>(46 100 грн.)</t>
    </r>
    <r>
      <rPr>
        <sz val="14"/>
        <rFont val="Arial"/>
        <family val="2"/>
      </rPr>
      <t xml:space="preserve"> на:  </t>
    </r>
  </si>
  <si>
    <t>придбання господарських товарів для Березинського ДНЗ "Малятко"</t>
  </si>
  <si>
    <t xml:space="preserve">04.04.2016 № З-702/14; 01.04.2016 №189-20/199;11.04.2016 № З-748/14, 25.03.2016 №З-1380/10 </t>
  </si>
  <si>
    <t>27.04.2016 №М-856/14</t>
  </si>
  <si>
    <t>Надати матеріальну допомогу на придбання окулярів</t>
  </si>
  <si>
    <t>27.04.2016 №В-851/14; 26.04.2016 №227-20/241</t>
  </si>
  <si>
    <r>
      <t xml:space="preserve">РКК РДА, Районна рада, заява </t>
    </r>
    <r>
      <rPr>
        <b/>
        <sz val="14"/>
        <rFont val="Arial"/>
        <family val="2"/>
      </rPr>
      <t>Власова Н.М</t>
    </r>
    <r>
      <rPr>
        <sz val="14"/>
        <rFont val="Arial"/>
        <family val="2"/>
      </rPr>
      <t xml:space="preserve"> смт Озерне</t>
    </r>
  </si>
  <si>
    <t>Надати матеріальну допомогу на  проведення післяопераційної реабілітації, інвалід по зору І групи</t>
  </si>
  <si>
    <t>27.04.2016 №П-855/14</t>
  </si>
  <si>
    <r>
      <t xml:space="preserve">РКК РДА, заява </t>
    </r>
    <r>
      <rPr>
        <b/>
        <sz val="14"/>
        <rFont val="Arial"/>
        <family val="2"/>
      </rPr>
      <t xml:space="preserve">Пінчук А.В. </t>
    </r>
    <r>
      <rPr>
        <sz val="14"/>
        <rFont val="Arial"/>
        <family val="2"/>
      </rPr>
      <t>смт Новогуйвинське, переселенка з Донецької обл.</t>
    </r>
  </si>
  <si>
    <t>Надати матеріальну допомогу</t>
  </si>
  <si>
    <t>Надати матеріальну допомогу у зв'язку з скрутним матеріальним становищем</t>
  </si>
  <si>
    <t>27.04.2016 №У-849/14; 26.04.2016 №228-20/242</t>
  </si>
  <si>
    <r>
      <t xml:space="preserve">РКК РДА, Районна рада, заява </t>
    </r>
    <r>
      <rPr>
        <b/>
        <sz val="14"/>
        <rFont val="Arial"/>
        <family val="2"/>
      </rPr>
      <t>Умінського В.Ф.</t>
    </r>
    <r>
      <rPr>
        <sz val="14"/>
        <rFont val="Arial"/>
        <family val="2"/>
      </rPr>
      <t xml:space="preserve"> с.Корчак</t>
    </r>
  </si>
  <si>
    <t>Надати матеріальну допомогу  на лікування, як ліквідатору аварії на ЧАЕС І категорії і інваліду ІІ групи</t>
  </si>
  <si>
    <t>04.05.2016 №П-876/14; 25.04.2016 №П-2114/10</t>
  </si>
  <si>
    <t>19.04.2016 №К-804/14; 15.04.2016 №К-1852/10; 12.04.2016 №176-Ж2/р</t>
  </si>
  <si>
    <t>Надання матеріальної допомоги на лікування онкохворої дитини Коваль Катерини, 2012 р.н. (нейробластома лівої нирки)</t>
  </si>
  <si>
    <r>
      <t xml:space="preserve">РКК РДА, ОДА, депутатське звернення Развадовського В.Й., заява </t>
    </r>
    <r>
      <rPr>
        <b/>
        <sz val="14"/>
        <rFont val="Arial"/>
        <family val="2"/>
      </rPr>
      <t>Коваль Ю.П.</t>
    </r>
    <r>
      <rPr>
        <sz val="14"/>
        <rFont val="Arial"/>
        <family val="2"/>
      </rPr>
      <t xml:space="preserve"> с.Гай</t>
    </r>
  </si>
  <si>
    <t>Надати матеріальну допомогу на лікування онкохворої дитини Ярош А.Я. 2003 р.н.</t>
  </si>
  <si>
    <t>Програма про кошти для забезпечення виконання депутатських повноважень та порядок їх використання</t>
  </si>
  <si>
    <t>36 деп.х10000=360000 грн.</t>
  </si>
  <si>
    <t>24.05.2016 №К-961/14</t>
  </si>
  <si>
    <t>Надати матеріальну допомогу на капітальний ремон квартири (дитина сирота)</t>
  </si>
  <si>
    <t>13.05.2016 №М-918/14</t>
  </si>
  <si>
    <t>Надати матеріальну допомогу на дітей, як членів сім'ї учасника АТО /2004р.н.,2011р.н.,2013р.н./</t>
  </si>
  <si>
    <t>11.05.2016 №Л-904/14</t>
  </si>
  <si>
    <t>Надати матеріальну допомогу на дітей, як членів сім'ї учасника АТО /2003р.н.,2012р.н./</t>
  </si>
  <si>
    <t>11.05.2016 №Р-903/14</t>
  </si>
  <si>
    <r>
      <t xml:space="preserve">РКК РДА, Районна рада, заява </t>
    </r>
    <r>
      <rPr>
        <b/>
        <sz val="14"/>
        <rFont val="Arial"/>
        <family val="2"/>
      </rPr>
      <t>Майко Н.В.</t>
    </r>
    <r>
      <rPr>
        <sz val="14"/>
        <rFont val="Arial"/>
        <family val="2"/>
      </rPr>
      <t xml:space="preserve"> с. Висока Піч</t>
    </r>
  </si>
  <si>
    <r>
      <t xml:space="preserve">РКК РДА, Районна рада, заява </t>
    </r>
    <r>
      <rPr>
        <b/>
        <sz val="14"/>
        <rFont val="Arial"/>
        <family val="2"/>
      </rPr>
      <t>Лисенко В.С.</t>
    </r>
    <r>
      <rPr>
        <sz val="14"/>
        <rFont val="Arial"/>
        <family val="2"/>
      </rPr>
      <t xml:space="preserve"> с. Ліщин</t>
    </r>
  </si>
  <si>
    <t>Надати матеріальну допомогу на лікування Прищепі Л.О.с.Глибочиця /цероз печінки, печінкова недостатність ІІІ ст./</t>
  </si>
  <si>
    <r>
      <t>Житомирська районна рада, лист (заява) депутата Житомирської районної ради Нечипорук Л.О.</t>
    </r>
    <r>
      <rPr>
        <b/>
        <sz val="14"/>
        <rFont val="Arial"/>
        <family val="2"/>
      </rPr>
      <t xml:space="preserve">; </t>
    </r>
    <r>
      <rPr>
        <sz val="14"/>
        <rFont val="Arial"/>
        <family val="2"/>
      </rPr>
      <t>заява</t>
    </r>
    <r>
      <rPr>
        <b/>
        <sz val="14"/>
        <rFont val="Arial"/>
        <family val="2"/>
      </rPr>
      <t xml:space="preserve"> Прищепа Л.О. </t>
    </r>
    <r>
      <rPr>
        <sz val="14"/>
        <rFont val="Arial"/>
        <family val="2"/>
      </rPr>
      <t>с.Глибочиця</t>
    </r>
  </si>
  <si>
    <t>діти уч АТО</t>
  </si>
  <si>
    <t>14.03.2016 №51 17.03.2016 №149-20/164</t>
  </si>
  <si>
    <t>Директор Руднє-Городищенської ЗОШ І-ІІст., Житомирська районна рада</t>
  </si>
  <si>
    <t>придбання водяного насова для котельні</t>
  </si>
  <si>
    <t>вогнегасників</t>
  </si>
  <si>
    <t>04.03.2016 №98 15.03.2016 №144-20/159</t>
  </si>
  <si>
    <t>Березівська с.р., Житомирська районна рада</t>
  </si>
  <si>
    <t>17.03.2016 №Б-568/14    12.03.2016 №Б-1304/10 17.03.2016 №152-20/167</t>
  </si>
  <si>
    <t>Виділити кошти для завершення капітального ремонту дитячого садочка в с.Лука</t>
  </si>
  <si>
    <t>31.03.2016 №6 04.04.2016 №195-20/205</t>
  </si>
  <si>
    <t>Виділити кошти на купівлю рубероїду для ремонту даху шкільної котельні</t>
  </si>
  <si>
    <t>Кошти виділені (Лист віддлу освіти ЖРДА від 07.04.2015 №01-24/184)</t>
  </si>
  <si>
    <t>29.03.2016 №178-20/188    21.03.2016 №81</t>
  </si>
  <si>
    <t>Садківська с.р., Житомирська районна рада</t>
  </si>
  <si>
    <t>Виділити кошти для освітлення вулиць сіл Піски та Скоморохи</t>
  </si>
  <si>
    <t>Виділити кошти для ремонту дороги Двірець-Троянів</t>
  </si>
  <si>
    <t>Виділити кошти на умовах співфінансування, на ремонт дороги загального користування місцевого значення від дороги Київ-Чоп дос.Вигода</t>
  </si>
  <si>
    <r>
      <t xml:space="preserve">Виділити кошти </t>
    </r>
    <r>
      <rPr>
        <i/>
        <sz val="14"/>
        <rFont val="Arial"/>
        <family val="2"/>
      </rPr>
      <t>(790 263,00 грн.)</t>
    </r>
    <r>
      <rPr>
        <sz val="14"/>
        <rFont val="Arial"/>
        <family val="2"/>
      </rPr>
      <t xml:space="preserve"> на</t>
    </r>
    <r>
      <rPr>
        <b/>
        <sz val="14"/>
        <rFont val="Arial"/>
        <family val="2"/>
      </rPr>
      <t>:</t>
    </r>
  </si>
  <si>
    <t xml:space="preserve">Виділити кошти для поточного та капітального ремонту доріг населених пунктів смт.Озерне та смт.Новогуйвинське </t>
  </si>
  <si>
    <t>Виділити кошти для:</t>
  </si>
  <si>
    <t>придбання меблів для дитячого відділення</t>
  </si>
  <si>
    <r>
      <t xml:space="preserve">КЕКВ 2240"Оплата послуг(крім комунальних)" </t>
    </r>
    <r>
      <rPr>
        <i/>
        <sz val="14"/>
        <rFont val="Arial"/>
        <family val="2"/>
      </rPr>
      <t>(314 000,00 грн.)</t>
    </r>
    <r>
      <rPr>
        <b/>
        <sz val="14"/>
        <rFont val="Arial"/>
        <family val="2"/>
      </rPr>
      <t>:</t>
    </r>
  </si>
  <si>
    <t>встановлення системи відеонагляду</t>
  </si>
  <si>
    <t>поточний ремонт системи опалення та водопостачання</t>
  </si>
  <si>
    <r>
      <t>КЕКВ 3110"Придбання обладнання і предметів довгострокового користування"</t>
    </r>
    <r>
      <rPr>
        <i/>
        <sz val="14"/>
        <rFont val="Arial"/>
        <family val="2"/>
      </rPr>
      <t>(720 000,00 грн.) :</t>
    </r>
  </si>
  <si>
    <t xml:space="preserve">КЕКВ 2710"Виплата пенсій і допомоги" </t>
  </si>
  <si>
    <t xml:space="preserve">КЕКВ 2210"Предмети, матеріали, обладнання та інвентар" на придбання госп.товарів </t>
  </si>
  <si>
    <r>
      <t xml:space="preserve">КЕКВ 3110"Придбання обладнання і предметів довгострокового користування" </t>
    </r>
    <r>
      <rPr>
        <i/>
        <sz val="14"/>
        <rFont val="Arial"/>
        <family val="2"/>
      </rPr>
      <t>(180 000,00 грн.):</t>
    </r>
  </si>
  <si>
    <t>Виділити кошти на:</t>
  </si>
  <si>
    <t>Виділити кошти на придбання автомобіля швидкої допомоги (марки УАЗ)</t>
  </si>
  <si>
    <t>за висновками комісії РДА з питань проведення безоплатного капітального ремонту житлових будинків (квартир) осіб, які мають на це право - проведення капремонту будинку неможливе, оскільки його елементи потребують повної заміни, будинок потребує відбудови. Постановою КМУ від 20.05.2009 №565 передбачено проведення  лише капремонту житла.</t>
  </si>
  <si>
    <r>
      <t xml:space="preserve">РКК РДА, заява </t>
    </r>
    <r>
      <rPr>
        <b/>
        <sz val="14"/>
        <rFont val="Arial"/>
        <family val="2"/>
      </rPr>
      <t>Багінський О.І.</t>
    </r>
    <r>
      <rPr>
        <sz val="14"/>
        <rFont val="Arial"/>
        <family val="2"/>
      </rPr>
      <t xml:space="preserve"> смт. Новогуйвинське</t>
    </r>
  </si>
  <si>
    <r>
      <t xml:space="preserve">РКК РДА, заява </t>
    </r>
    <r>
      <rPr>
        <b/>
        <sz val="14"/>
        <rFont val="Arial"/>
        <family val="2"/>
      </rPr>
      <t>Колєсніченко А.А.</t>
    </r>
    <r>
      <rPr>
        <sz val="14"/>
        <rFont val="Arial"/>
        <family val="2"/>
      </rPr>
      <t xml:space="preserve"> смт. Озерне</t>
    </r>
  </si>
  <si>
    <r>
      <t xml:space="preserve">РКК РДА, Районна рада, заява </t>
    </r>
    <r>
      <rPr>
        <b/>
        <sz val="14"/>
        <rFont val="Arial"/>
        <family val="2"/>
      </rPr>
      <t>Кучерук О.В.</t>
    </r>
    <r>
      <rPr>
        <sz val="14"/>
        <rFont val="Arial"/>
        <family val="2"/>
      </rPr>
      <t>смт. Озерне</t>
    </r>
  </si>
  <si>
    <r>
      <t xml:space="preserve">РКК РДА, заява </t>
    </r>
    <r>
      <rPr>
        <b/>
        <sz val="14"/>
        <rFont val="Arial"/>
        <family val="2"/>
      </rPr>
      <t xml:space="preserve">Іванов В.М. </t>
    </r>
    <r>
      <rPr>
        <sz val="14"/>
        <rFont val="Arial"/>
        <family val="2"/>
      </rPr>
      <t>с. Глибочиця</t>
    </r>
  </si>
  <si>
    <r>
      <t xml:space="preserve">РКК РДА, заява </t>
    </r>
    <r>
      <rPr>
        <b/>
        <sz val="14"/>
        <rFont val="Arial"/>
        <family val="2"/>
      </rPr>
      <t xml:space="preserve">Купріянова О.С. </t>
    </r>
    <r>
      <rPr>
        <sz val="14"/>
        <rFont val="Arial"/>
        <family val="2"/>
      </rPr>
      <t>смт. Новогуйвинськ</t>
    </r>
  </si>
  <si>
    <r>
      <t xml:space="preserve">Районна рада; РКК РДА, заява </t>
    </r>
    <r>
      <rPr>
        <b/>
        <sz val="14"/>
        <rFont val="Arial"/>
        <family val="2"/>
      </rPr>
      <t>Дурави М.І</t>
    </r>
    <r>
      <rPr>
        <sz val="14"/>
        <rFont val="Arial"/>
        <family val="2"/>
      </rPr>
      <t>. с.Ліщин</t>
    </r>
  </si>
  <si>
    <r>
      <t xml:space="preserve">Районна рада; РКК РДА, заява </t>
    </r>
    <r>
      <rPr>
        <b/>
        <sz val="14"/>
        <rFont val="Arial"/>
        <family val="2"/>
      </rPr>
      <t>Костюкевич М.В.</t>
    </r>
    <r>
      <rPr>
        <sz val="14"/>
        <rFont val="Arial"/>
        <family val="2"/>
      </rPr>
      <t xml:space="preserve"> с.Ліщин</t>
    </r>
  </si>
  <si>
    <r>
      <t xml:space="preserve">РКК РДА, заява </t>
    </r>
    <r>
      <rPr>
        <b/>
        <sz val="14"/>
        <rFont val="Arial"/>
        <family val="2"/>
      </rPr>
      <t>Мелянчук О.А.</t>
    </r>
    <r>
      <rPr>
        <sz val="14"/>
        <rFont val="Arial"/>
        <family val="2"/>
      </rPr>
      <t>, зареєстрований смт Озерне, проживає с.Пряжів</t>
    </r>
  </si>
  <si>
    <r>
      <t xml:space="preserve">РКК РДА, Районна рада, заява </t>
    </r>
    <r>
      <rPr>
        <b/>
        <sz val="14"/>
        <rFont val="Arial"/>
        <family val="2"/>
      </rPr>
      <t>Омецинського М.П.</t>
    </r>
    <r>
      <rPr>
        <sz val="14"/>
        <rFont val="Arial"/>
        <family val="2"/>
      </rPr>
      <t xml:space="preserve"> с.Сінгури</t>
    </r>
  </si>
  <si>
    <t>Установа фінансується за рахунок коштів обласного бюджету</t>
  </si>
  <si>
    <t>Додатково виділити кошти:</t>
  </si>
  <si>
    <t xml:space="preserve">повторюється п.№93  </t>
  </si>
  <si>
    <t xml:space="preserve"> КУ "Центральна районна лікарня" Житомирської районної ради на придбання меблів для "Амбулаторії загальної практики сімейної медицини" с.Зарічани Житомирського району Житомирської області</t>
  </si>
  <si>
    <t xml:space="preserve"> відділу освіти Житомирської райдержадміністрації на оплату проектних робіт "Реконструкція системи газопостачання топкової ЗОШ по вул.Шкільна,3 в с.Зарічани Житомирського району" для Зарічанської ЗОШ І-ІІ ст.</t>
  </si>
  <si>
    <t>для відділу культури Житомирської райдержадміністрації на виготовлення технічних умов на реконструкцію системи газопостачання котельні Будинку культури с.Зарічани Житомирського району</t>
  </si>
  <si>
    <t>для відділу культури Житомирської райдержадміністрації на реконструкцію системи газопостачання котельні Будинку культури с.Зарічани Житомирського району</t>
  </si>
  <si>
    <t>на придбання обігрівача</t>
  </si>
  <si>
    <t>на придбання шаф</t>
  </si>
  <si>
    <t>поточні видатки</t>
  </si>
  <si>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</si>
  <si>
    <r>
      <t xml:space="preserve">на придбання комп'ютерної техніки та оргтехніки для ДНЗ "Журавлик" у с.Вереси </t>
    </r>
    <r>
      <rPr>
        <i/>
        <sz val="14"/>
        <rFont val="Arial"/>
        <family val="2"/>
      </rPr>
      <t>(загальний фонд)</t>
    </r>
  </si>
  <si>
    <r>
      <t xml:space="preserve">на придбання комп'ютерної техніки та оргтехніки для ДНЗ "Журавлик" у с.Вереси </t>
    </r>
    <r>
      <rPr>
        <i/>
        <sz val="14"/>
        <rFont val="Arial"/>
        <family val="2"/>
      </rPr>
      <t>(спеціальний фонд)</t>
    </r>
  </si>
  <si>
    <r>
      <t xml:space="preserve">на придбання мультимедійного проектора для Барашівської ЗОШ І-ІІІ ст. </t>
    </r>
    <r>
      <rPr>
        <i/>
        <sz val="14"/>
        <rFont val="Arial"/>
        <family val="2"/>
      </rPr>
      <t>(спеціальний фонд)</t>
    </r>
  </si>
  <si>
    <r>
      <t xml:space="preserve">на придбання пластикових стендів для Іванівської ЗОШ І-ІІІ ст. </t>
    </r>
    <r>
      <rPr>
        <i/>
        <sz val="14"/>
        <rFont val="Arial"/>
        <family val="2"/>
      </rPr>
      <t>(загальний фонд)</t>
    </r>
  </si>
  <si>
    <r>
      <t>на придбання комп'ютерної техніки та оргтехніки для Левківської ЗОШ І-ІІІ ст.</t>
    </r>
    <r>
      <rPr>
        <i/>
        <sz val="14"/>
        <rFont val="Arial"/>
        <family val="2"/>
      </rPr>
      <t>(спеціальний фонд)</t>
    </r>
  </si>
  <si>
    <r>
      <t xml:space="preserve">на реконструкцію дитячого садка в с.Левків </t>
    </r>
    <r>
      <rPr>
        <i/>
        <sz val="14"/>
        <rFont val="Arial"/>
        <family val="2"/>
      </rPr>
      <t>(спеціальний фонд)</t>
    </r>
  </si>
  <si>
    <r>
      <t xml:space="preserve">на виконання Програми забезпечення житлом дітей -сиріт, дітей, позбавлених батьківського піклування, та осіб з їх числа на 2013-2017 роки </t>
    </r>
    <r>
      <rPr>
        <i/>
        <sz val="14"/>
        <rFont val="Arial"/>
        <family val="2"/>
      </rPr>
      <t>(спеціальний фонд)</t>
    </r>
  </si>
  <si>
    <t>поповнення товарного запасу аптечної мережі</t>
  </si>
  <si>
    <t xml:space="preserve">придбання оргтехніки, комп'ютерів та програмного забезпечення </t>
  </si>
  <si>
    <t>Виділити кошти для поповнення обігових коштів з метою поліпшення забезпечення ліками пільгових категорій громадян - мешканців району</t>
  </si>
  <si>
    <r>
      <t>КЕКВ 2210"Предмети, матеріали, обладнання та інвентар"</t>
    </r>
    <r>
      <rPr>
        <i/>
        <sz val="14"/>
        <rFont val="Arial"/>
        <family val="2"/>
      </rPr>
      <t>(245 000 грн.):</t>
    </r>
    <r>
      <rPr>
        <sz val="14"/>
        <rFont val="Arial"/>
        <family val="2"/>
      </rPr>
      <t xml:space="preserve">   </t>
    </r>
    <r>
      <rPr>
        <b/>
        <sz val="14"/>
        <rFont val="Arial"/>
        <family val="2"/>
      </rPr>
      <t xml:space="preserve">              </t>
    </r>
  </si>
  <si>
    <r>
      <t xml:space="preserve">КТКВК 080600 "Фельдшерсько-акушерські пункти" </t>
    </r>
    <r>
      <rPr>
        <i/>
        <sz val="14"/>
        <rFont val="Arial"/>
        <family val="2"/>
      </rPr>
      <t>( 10 000 грн.)</t>
    </r>
  </si>
  <si>
    <t>04.04.2016 №196-20/206; 11.05.2016 №245-20/259;     04.05.2016 №1065</t>
  </si>
  <si>
    <t>Завідувач Новогуйвинської АЗПСМ, Житомирська районна рада; КУ "Центральна районна лікарня"</t>
  </si>
  <si>
    <t>Виділити кошти на переобладнання люків виходу на горище на протипожежні сертифіковані з межею вогнестійкості</t>
  </si>
  <si>
    <t>ПКД виготовлена</t>
  </si>
  <si>
    <t>Виділити кошти на придбання інвентарю та обладнання для забезпечення навчально-виховного процесу та проведення позакласної роботи Троянівської ЗОШ І-ІІІст.</t>
  </si>
  <si>
    <t>придбання спецодягу і санітарного одягу</t>
  </si>
  <si>
    <t>пилосмоктів</t>
  </si>
  <si>
    <t>статистична обробка документів</t>
  </si>
  <si>
    <t xml:space="preserve">       28.03.2016 №16; №14; №15                 01.04.2016 №192-20/202; 15.03.2016 №139-20/154; 09.03.2016 №8</t>
  </si>
  <si>
    <r>
      <t xml:space="preserve">Виділити кошти на </t>
    </r>
    <r>
      <rPr>
        <i/>
        <sz val="14"/>
        <rFont val="Arial"/>
        <family val="2"/>
      </rPr>
      <t>(222 011,20 грн.)</t>
    </r>
    <r>
      <rPr>
        <b/>
        <sz val="14"/>
        <rFont val="Arial"/>
        <family val="2"/>
      </rPr>
      <t xml:space="preserve"> :</t>
    </r>
  </si>
  <si>
    <t xml:space="preserve">      28.03.2016 №17; 09.03.2016 №9;                       14.03.2016 №57-19/81</t>
  </si>
  <si>
    <t>Виділити кошти  на придбання тістомісильної машини</t>
  </si>
  <si>
    <r>
      <t xml:space="preserve">КЕКВ 2240"Оплата послуг(крім комунальних)" </t>
    </r>
    <r>
      <rPr>
        <sz val="14"/>
        <rFont val="Arial"/>
        <family val="2"/>
      </rPr>
      <t>(поточний ремонт приміщень, обладнання, дверей,зовнішнього освітлення, перезарядка вогнегасників, протипожежна обробка даху, встановлення блискавкозахисту, вивіз сміття)</t>
    </r>
  </si>
  <si>
    <r>
      <t xml:space="preserve">КЕКВ 2210"Предмети, матеріали,обладнання та інвентар" </t>
    </r>
    <r>
      <rPr>
        <sz val="14"/>
        <rFont val="Arial"/>
        <family val="2"/>
      </rPr>
      <t>(підписка періодичних видань, придбання миючих засобів, канцтоварів, посуду, бланків меню-розкладки)</t>
    </r>
  </si>
  <si>
    <r>
      <t xml:space="preserve">КЕКВ 3110"Придбання обладнання і предметів довгострокового користування" </t>
    </r>
    <r>
      <rPr>
        <sz val="14"/>
        <rFont val="Arial"/>
        <family val="2"/>
      </rPr>
      <t>(меблів, електроламп, м'якого інвентарю, м'ясорубки, тістомісилки)</t>
    </r>
  </si>
  <si>
    <r>
      <t>КЕКВ 3130"Капітальний ремонт"</t>
    </r>
    <r>
      <rPr>
        <sz val="14"/>
        <rFont val="Arial"/>
        <family val="2"/>
      </rPr>
      <t>(капремонт медблоку)</t>
    </r>
  </si>
  <si>
    <r>
      <t xml:space="preserve">Виділити додаткові кошти на покриття недостатності видатків на утримання Озерненського ДНЗ на </t>
    </r>
    <r>
      <rPr>
        <i/>
        <sz val="14"/>
        <rFont val="Arial"/>
        <family val="2"/>
      </rPr>
      <t>(3 870 302,00 грн.)</t>
    </r>
    <r>
      <rPr>
        <sz val="14"/>
        <rFont val="Arial"/>
        <family val="2"/>
      </rPr>
      <t xml:space="preserve"> :</t>
    </r>
  </si>
  <si>
    <r>
      <t xml:space="preserve">Виділити кошти для відкриття дошкільної групи з відповідним штатним забезпеченням в Новогуйвинському ДНЗ з 01.09.2016р.  на </t>
    </r>
    <r>
      <rPr>
        <i/>
        <sz val="14"/>
        <rFont val="Arial"/>
        <family val="2"/>
      </rPr>
      <t>(584 480,00 грн.):</t>
    </r>
  </si>
  <si>
    <t>Виділити кошти на придбання бойлерів та проведення додаткової електромережі для забезпечення гарячою водою</t>
  </si>
  <si>
    <t>Виділити кошти  на поточний ремонт Новогуйвинської лікарської амбулаторії (циклювання та лакування паркету)</t>
  </si>
  <si>
    <t>ПКД в наявності</t>
  </si>
  <si>
    <t>Виділити кошти на поточний ремонт приміщення ФАПу с.Скоморохи</t>
  </si>
  <si>
    <t>20.05.2016 №279</t>
  </si>
  <si>
    <t>Березівська сільська рада</t>
  </si>
  <si>
    <t>Виділити додатково кошти на:</t>
  </si>
  <si>
    <t>утримання ДНЗ (заробітну плату з нарахуваннями на травень-грудень 2016 року у звязку з незапланованим збільшенням посадових окладів)</t>
  </si>
  <si>
    <t xml:space="preserve">усунення порушень згідно акту ревізії, по відшкодуванню витрат за природний газ по закладах культури, спожитий у  2015 році </t>
  </si>
  <si>
    <t>порушення допущені сільською радою, тому відшкодування має бути за рахунок коштів сільського бюджету</t>
  </si>
  <si>
    <r>
      <t xml:space="preserve">Виділити кошти  на </t>
    </r>
    <r>
      <rPr>
        <i/>
        <sz val="14"/>
        <rFont val="Arial"/>
        <family val="2"/>
      </rPr>
      <t>(14 766,00 грн.)</t>
    </r>
    <r>
      <rPr>
        <sz val="14"/>
        <rFont val="Arial"/>
        <family val="2"/>
      </rPr>
      <t>:</t>
    </r>
  </si>
  <si>
    <r>
      <t xml:space="preserve">Виділити кошти на погашення кредиторської заборгованості по інших пільгах станом на 01.01.2016р. на </t>
    </r>
    <r>
      <rPr>
        <i/>
        <sz val="14"/>
        <rFont val="Arial"/>
        <family val="2"/>
      </rPr>
      <t>(108 129,61 грн.)</t>
    </r>
    <r>
      <rPr>
        <sz val="14"/>
        <rFont val="Arial"/>
        <family val="2"/>
      </rPr>
      <t xml:space="preserve">: </t>
    </r>
  </si>
  <si>
    <t>27.04.2016 №238-20/252    26.04.2016 №893-02/23</t>
  </si>
  <si>
    <t>проведення вогнетривкової обробки горища будівлі дит садка</t>
  </si>
  <si>
    <t>проведення заміру опору та контуру заземлення</t>
  </si>
  <si>
    <t>перезарядку вогнегасників</t>
  </si>
  <si>
    <t>встановлення блисковозахисту</t>
  </si>
  <si>
    <t>придбання бланків "меню - вимога"</t>
  </si>
  <si>
    <t>чохлів на матрац</t>
  </si>
  <si>
    <t>інвентарю для прибирання</t>
  </si>
  <si>
    <t>раковин для миття посуду</t>
  </si>
  <si>
    <t>капітальний ремонт медичного блоку</t>
  </si>
  <si>
    <t>оснащення фізіотерапевтичного кабінету</t>
  </si>
  <si>
    <t>забезпечення 2-х логопедичних груп обладнанням, методичними посібниками</t>
  </si>
  <si>
    <t>введення до штатного розпису логопеда-дефектолога(2,0ст.), педіатра(1,0ст.), м/с-фізіотерапевта(0,5ст.), м/с масажиста(0,5ст.)</t>
  </si>
  <si>
    <t>виготовлення штампу та печатки</t>
  </si>
  <si>
    <t>затвердження та реєстрацію статуту в статистичному управлінні</t>
  </si>
  <si>
    <t>державну реєстрацію</t>
  </si>
  <si>
    <t>виготовлення фасадної вивіски</t>
  </si>
  <si>
    <t>КЕКВ 2111"Заробітна плата"</t>
  </si>
  <si>
    <t>КЕКВ 2230"Продукти харчування"</t>
  </si>
  <si>
    <t>КЕКВ 2250"Видатки на відрядження"</t>
  </si>
  <si>
    <t>11.05.2016 №25, 11.05.2016 №26     18.05.2016 №51-22/138</t>
  </si>
  <si>
    <t>Доходи поточного року від відшкодування втрат станом на 01.05.16 з урах.залишку</t>
  </si>
  <si>
    <t>8 703,17 + 32 319,45 = 41 023,02</t>
  </si>
  <si>
    <t>Доходи бюджету розвитку поточного року станом на 01.05.16 з урах.залишку</t>
  </si>
  <si>
    <t>5 348,93 + 0,00 = 5 348,93</t>
  </si>
  <si>
    <t>66 000 + 0,00 = 66 000,00</t>
  </si>
  <si>
    <t>26.04.2016 №231-20/245; 27.04.2016 №К-846/14</t>
  </si>
  <si>
    <t>Надати матеріальну допомогу на дитину, як члена сім'ї учасника АТО /2012р.н./</t>
  </si>
  <si>
    <t>27.04.2016 №М-859/14</t>
  </si>
  <si>
    <t>27.04.2016 №О-848/14; 26.04.2016 №229-20/243</t>
  </si>
  <si>
    <t>Надати матеріальну допомогу на дітей, як членів сім'ї учасника АТО /2010р.н.,2014р.н./</t>
  </si>
  <si>
    <t>27.04.2016 №П-844/14; 26.04.2016 №234-20/248</t>
  </si>
  <si>
    <t>Надати матеріальну допомогу на дитину, як члена сім'ї учасника АТО /2013р.н./</t>
  </si>
  <si>
    <t>27.04.2016 №Р-843/14; 26.04.2016 №233-20/247</t>
  </si>
  <si>
    <t>20.04.2016 №Р-805/14</t>
  </si>
  <si>
    <t>27.04.2016 №М-858/14</t>
  </si>
  <si>
    <t>20.04.2016 №О-806/14</t>
  </si>
  <si>
    <t>Надати матеріальну допомогу на покращення здоров'я (лікування), як учаснику АТО</t>
  </si>
  <si>
    <t>відсутня мед.довідка що захворювання пов'язане з перебув.в зоні АТО</t>
  </si>
  <si>
    <t>13.04.2016 №212-20/224</t>
  </si>
  <si>
    <t>Надати матеріальну допомогу на поліпшення стану житлового будинку, як учаснику і інваліду АТО (поранений, інвалід ІІІ гр.)</t>
  </si>
  <si>
    <t>Надання одноразової матеріальної допомоги сім'ї загиблого військовослужбовця, учасника АТО Шахрай О.В.</t>
  </si>
  <si>
    <t>29.03.2016 №2832; 06.04.2016 №3269</t>
  </si>
  <si>
    <r>
      <t xml:space="preserve">РКК РДА, заява </t>
    </r>
    <r>
      <rPr>
        <b/>
        <sz val="14"/>
        <rFont val="Arial"/>
        <family val="2"/>
      </rPr>
      <t>Дущенко П.О.</t>
    </r>
    <r>
      <rPr>
        <sz val="14"/>
        <rFont val="Arial"/>
        <family val="2"/>
      </rPr>
      <t xml:space="preserve"> с.Іванівка</t>
    </r>
  </si>
  <si>
    <r>
      <t xml:space="preserve">РКК РДА, заява </t>
    </r>
    <r>
      <rPr>
        <b/>
        <sz val="14"/>
        <rFont val="Arial"/>
        <family val="2"/>
      </rPr>
      <t>Регулевський О.Ю.</t>
    </r>
    <r>
      <rPr>
        <sz val="14"/>
        <rFont val="Arial"/>
        <family val="2"/>
      </rPr>
      <t xml:space="preserve"> с.Висока Піч</t>
    </r>
  </si>
  <si>
    <r>
      <t xml:space="preserve">РКК РДА, заява </t>
    </r>
    <r>
      <rPr>
        <b/>
        <sz val="14"/>
        <rFont val="Arial"/>
        <family val="2"/>
      </rPr>
      <t xml:space="preserve">Мелянчук О.А. </t>
    </r>
    <r>
      <rPr>
        <sz val="14"/>
        <rFont val="Arial"/>
        <family val="2"/>
      </rPr>
      <t>зареєстрований смт Озерне, проживає с.Пряжів</t>
    </r>
  </si>
  <si>
    <r>
      <t xml:space="preserve">РКК РДА,  заява </t>
    </r>
    <r>
      <rPr>
        <b/>
        <sz val="14"/>
        <rFont val="Arial"/>
        <family val="2"/>
      </rPr>
      <t>Омецинського М.П.</t>
    </r>
    <r>
      <rPr>
        <sz val="14"/>
        <rFont val="Arial"/>
        <family val="2"/>
      </rPr>
      <t xml:space="preserve"> с.Сінгури</t>
    </r>
  </si>
  <si>
    <r>
      <t xml:space="preserve">виділено рішенням 35 та 36 сесій 6 скликання районної ради матеріальну допомогу на дитину в сумі 1,0 тис.грн. та як пораненому учаснику АТО - 1,0 тис.грн.; </t>
    </r>
    <r>
      <rPr>
        <i/>
        <sz val="14"/>
        <rFont val="Arial"/>
        <family val="2"/>
      </rPr>
      <t xml:space="preserve">кошти на капремонт житла у поточному роуці з державного бюджету не передбачені </t>
    </r>
  </si>
  <si>
    <r>
      <t xml:space="preserve">буде вирішено </t>
    </r>
    <r>
      <rPr>
        <i/>
        <sz val="14"/>
        <rFont val="Arial"/>
        <family val="2"/>
      </rPr>
      <t>за рахунок коштів передбачених у кошторисі</t>
    </r>
    <r>
      <rPr>
        <sz val="14"/>
        <rFont val="Arial"/>
        <family val="2"/>
      </rPr>
      <t xml:space="preserve"> </t>
    </r>
    <r>
      <rPr>
        <i/>
        <sz val="14"/>
        <rFont val="Arial"/>
        <family val="2"/>
      </rPr>
      <t>на утримання закладів культури на поточний рік</t>
    </r>
    <r>
      <rPr>
        <sz val="14"/>
        <rFont val="Arial"/>
        <family val="2"/>
      </rPr>
      <t xml:space="preserve"> </t>
    </r>
  </si>
  <si>
    <r>
      <t xml:space="preserve">Невикористаний вільний залишок коштів с/бюджету - 68,9 тис.грн.; сума додатково отриманих доходів загального фонду за 5 м-ців п.р. - 396,0 тис.грн.; </t>
    </r>
    <r>
      <rPr>
        <i/>
        <sz val="14"/>
        <rFont val="Arial"/>
        <family val="2"/>
      </rPr>
      <t>сільська рада надає пільгу по земельному податку кооперативу "Світлофор" на суму 298,3 тис.грн. в рік</t>
    </r>
  </si>
  <si>
    <t>07.06.2016 №98;№99; 13.06.2016 №329-20/306</t>
  </si>
  <si>
    <t>Відділ культури і туризму; Районна рада</t>
  </si>
  <si>
    <t>09.03.2016 №1152; 13.06.2016 №3030</t>
  </si>
  <si>
    <t>виготовлення, оновлення та розміщення інформаційно-рекламних матеріалів щодо проходження строкової військової служби, війської служби за контрактом та в резерві</t>
  </si>
  <si>
    <r>
      <t xml:space="preserve">РКК РДА, заява </t>
    </r>
    <r>
      <rPr>
        <b/>
        <sz val="14"/>
        <rFont val="Arial"/>
        <family val="2"/>
      </rPr>
      <t>Андрійчук І.О.</t>
    </r>
    <r>
      <rPr>
        <sz val="14"/>
        <rFont val="Arial"/>
        <family val="2"/>
      </rPr>
      <t xml:space="preserve"> смт. Новогуйвинське</t>
    </r>
  </si>
  <si>
    <r>
      <t xml:space="preserve">РКК РДА,ОДА заява </t>
    </r>
    <r>
      <rPr>
        <b/>
        <sz val="14"/>
        <rFont val="Arial"/>
        <family val="2"/>
      </rPr>
      <t>Сікан А.М.</t>
    </r>
    <r>
      <rPr>
        <sz val="14"/>
        <rFont val="Arial"/>
        <family val="2"/>
      </rPr>
      <t xml:space="preserve"> смт.Новогуйвинське</t>
    </r>
  </si>
  <si>
    <t xml:space="preserve">12.05.2016 №С-912/14 </t>
  </si>
  <si>
    <r>
      <t xml:space="preserve">РКК РДА,ОДА заява </t>
    </r>
    <r>
      <rPr>
        <b/>
        <sz val="14"/>
        <rFont val="Arial"/>
        <family val="2"/>
      </rPr>
      <t>Сенін К.Б.</t>
    </r>
    <r>
      <rPr>
        <sz val="14"/>
        <rFont val="Arial"/>
        <family val="2"/>
      </rPr>
      <t xml:space="preserve"> смт.Новогуйвинське</t>
    </r>
  </si>
  <si>
    <t xml:space="preserve">Виділити кошти </t>
  </si>
  <si>
    <t>Виділити кошти на переобладнання літньої веранди в ігрові кімнати для ясельної групи</t>
  </si>
  <si>
    <t>Надати матеріальну допомогу на лікування, як матері загиблого сина Андрусенко С.О. (учасника АТО)</t>
  </si>
  <si>
    <t>10.06.2016 №б/н</t>
  </si>
  <si>
    <r>
      <t xml:space="preserve">відсутня ПКД, Невикористаний вільний залишок коштів с/бюджету - 395,0 тис.грн.; сума додатково отриманих доходів загального фонду за 5 м-ців п.р. - 47,3 тис.грн.; </t>
    </r>
    <r>
      <rPr>
        <i/>
        <sz val="14"/>
        <rFont val="Arial"/>
        <family val="2"/>
      </rPr>
      <t>пропонується вирішити питання за рахунок коштів поштового відділення</t>
    </r>
  </si>
  <si>
    <r>
      <t xml:space="preserve">ПКД виготовлена. Невикористаний вільний залишок коштів с/бюджету - 765,6тис.грн.; сума додатково отриманих доходів загального фонду за 5 м-ців п.р. - 934,6 тис.грн.; </t>
    </r>
    <r>
      <rPr>
        <i/>
        <sz val="14"/>
        <rFont val="Arial"/>
        <family val="2"/>
      </rPr>
      <t>пропонується вирішити за рахунок  коштів сільського бюджету, в т.ч. економії коштів передбачених у кошторисі п.р. на утримання БК</t>
    </r>
  </si>
  <si>
    <t>ПКД виготовлена на загальну суму          399 322,80 грн. Рішенням 4 сесії районної ради 7 скликання від 14.03.16 виділено з районного бюджету 300 000 грн.</t>
  </si>
  <si>
    <t>20.01.2016 №43</t>
  </si>
  <si>
    <t>08.06.2016 №325-20/302; 07.06.2016; 06.06.2016 №86/02-20</t>
  </si>
  <si>
    <t>Виділити кошти для придбання спортивного інвентарю (тенісного стола, велотренажеру, набору для гри в теніс) для створення спортзалу на території сільської ради</t>
  </si>
  <si>
    <t>Районна рада; Житомирська ОДА</t>
  </si>
  <si>
    <t>оплата інформації розміщеної в газеті "Приміське життя"</t>
  </si>
  <si>
    <t>07.06.2016 №102; 09.06.2016 №105</t>
  </si>
  <si>
    <t>капітальний ремонт будівлі (утеплення фасадів та покрівлі,ремонт покрівлі, заміна вікон та зовнішніх дверей) ЗОШ І-ІІІст.в с.Вертокиївка Житомирського району Житомирської області (коригування)</t>
  </si>
  <si>
    <t xml:space="preserve">капітальний ремонт будівлі (утеплення фасадів та перекриття, заміна покрівлі, вікон та зовнішніх дверей) Новогуйвинської гімназії  в смт Новогуйвинське Житомирського району </t>
  </si>
  <si>
    <t xml:space="preserve">термомодернізація (капітальний ремонт) Озерненської гімназії по вул.Авіаційна, 1-А в смт Озерне Житомирського району  </t>
  </si>
  <si>
    <t xml:space="preserve">капітальний ремонт даху котельні та майстерні Троянівської ЗОШ І-ІІІ ступенів в с.Троянів Житомирського району Житомирської області </t>
  </si>
  <si>
    <t xml:space="preserve">капітальний ремонт даху Пісківської загальноосвітньої школи І-ІІІ сиупенів по вул.Леніна, 18 в с.Піски Житомирського району Житомирської області </t>
  </si>
  <si>
    <t xml:space="preserve">капітальний ремонт покрівлі центрального корпусу приміщення Озерненської гімназії по вул.Авіаційна, 1-А в смт Озерне Житомирського району Житомирської області  </t>
  </si>
  <si>
    <t xml:space="preserve">капітальний ремонт котельні Глибочанської ЗОШ І-ІІІ ступенів  в с.Глибочок Житомирського району Житомирської області  </t>
  </si>
  <si>
    <t>реконструкція даху (з м'якої покрівлі на шатрову) Троянівської ЗОШ І-ІІІступенів в с.Троянів Житомирського району Житомирської області</t>
  </si>
  <si>
    <r>
      <t xml:space="preserve">на виконання заходів районної </t>
    </r>
    <r>
      <rPr>
        <b/>
        <sz val="14"/>
        <rFont val="Arial"/>
        <family val="2"/>
      </rPr>
      <t>Програми соціальної підтримки учасників антитерористичної операції, військовослужбовців і поранених учасників АТО та вшанування памяті загиблих на 2016-2018 роки</t>
    </r>
  </si>
  <si>
    <r>
      <t xml:space="preserve">на виконання заходів районної </t>
    </r>
    <r>
      <rPr>
        <b/>
        <sz val="14"/>
        <rFont val="Arial"/>
        <family val="2"/>
      </rPr>
      <t>Програми соціальної підтримки учасників антитерористичної операції, військовослужбовців і поранених учасників АТО та вшанування памяті загиблих на 2016-2018 роки</t>
    </r>
    <r>
      <rPr>
        <sz val="14"/>
        <rFont val="Arial"/>
        <family val="2"/>
      </rPr>
      <t xml:space="preserve">, </t>
    </r>
    <r>
      <rPr>
        <i/>
        <sz val="14"/>
        <rFont val="Arial"/>
        <family val="2"/>
      </rPr>
      <t>відсутня меддовідка про  підтвердження захворювання пов'язаного з перебуванням в АТО</t>
    </r>
  </si>
  <si>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</si>
  <si>
    <r>
      <t>виконання заходів</t>
    </r>
    <r>
      <rPr>
        <b/>
        <sz val="14"/>
        <rFont val="Arial"/>
        <family val="2"/>
      </rPr>
      <t xml:space="preserve"> Програми забезпечення відкритості в діяльності Житомирської районної ради та Житомирської районної державної адміністрації на 2015-2017 роки</t>
    </r>
  </si>
  <si>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r>
      <rPr>
        <sz val="14"/>
        <rFont val="Arial"/>
        <family val="2"/>
      </rPr>
      <t xml:space="preserve">, </t>
    </r>
    <r>
      <rPr>
        <i/>
        <sz val="14"/>
        <rFont val="Arial"/>
        <family val="2"/>
      </rPr>
      <t>Шлюб розірвано 03.09.2014, сплачує аліменти на дітей</t>
    </r>
  </si>
  <si>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r>
      <rPr>
        <sz val="14"/>
        <rFont val="Arial"/>
        <family val="2"/>
      </rPr>
      <t>,</t>
    </r>
    <r>
      <rPr>
        <i/>
        <sz val="14"/>
        <rFont val="Arial"/>
        <family val="2"/>
      </rPr>
      <t xml:space="preserve"> відсутнє підтвердження уч.АТО</t>
    </r>
  </si>
  <si>
    <r>
      <t xml:space="preserve">шлюб розірвано 16.01.2013р., дитина проживає з батьком; </t>
    </r>
    <r>
      <rPr>
        <sz val="14"/>
        <rFont val="Arial"/>
        <family val="2"/>
      </rP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</si>
  <si>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r>
      <rPr>
        <sz val="14"/>
        <rFont val="Arial"/>
        <family val="2"/>
      </rPr>
      <t xml:space="preserve"> </t>
    </r>
  </si>
  <si>
    <r>
      <t xml:space="preserve">виконання заходів </t>
    </r>
    <r>
      <rPr>
        <b/>
        <sz val="14"/>
        <rFont val="Arial"/>
        <family val="2"/>
      </rPr>
      <t xml:space="preserve">Програми забезпечення відкритості в діяльності Житомирської районної ради та Житомирської районної державної адміністрації на 2015-2017 роки; </t>
    </r>
  </si>
  <si>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</si>
  <si>
    <r>
      <t xml:space="preserve">виконання заходів </t>
    </r>
    <r>
      <rPr>
        <b/>
        <sz val="14"/>
        <rFont val="Arial"/>
        <family val="2"/>
      </rPr>
      <t xml:space="preserve">Програми забезпечення відкритості в діяльності Житомирської районної ради та Житомирської районної державної адміністрації на 2015-2017 роки </t>
    </r>
  </si>
  <si>
    <r>
      <t xml:space="preserve"> </t>
    </r>
    <r>
      <rPr>
        <sz val="14"/>
        <rFont val="Arial"/>
        <family val="2"/>
      </rPr>
      <t xml:space="preserve">виконання заходів </t>
    </r>
    <r>
      <rPr>
        <b/>
        <sz val="14"/>
        <rFont val="Arial"/>
        <family val="2"/>
      </rPr>
      <t xml:space="preserve">Програми забезпечення відкритості в діяльності Житомирської районної ради та Житомирської районної державної адміністрації на 2015-2017 роки; </t>
    </r>
  </si>
  <si>
    <r>
      <t>передати на розгляд комісії райдержадміністрації з надання цільової матеріальної допомоги громадянам району</t>
    </r>
    <r>
      <rPr>
        <sz val="14"/>
        <rFont val="Arial"/>
        <family val="2"/>
      </rPr>
      <t xml:space="preserve"> (виконання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r>
      <rPr>
        <sz val="14"/>
        <rFont val="Arial"/>
        <family val="2"/>
      </rPr>
      <t>)</t>
    </r>
  </si>
  <si>
    <r>
      <t xml:space="preserve"> 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</si>
  <si>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r>
      <rPr>
        <sz val="14"/>
        <rFont val="Arial"/>
        <family val="2"/>
      </rPr>
      <t xml:space="preserve"> </t>
    </r>
  </si>
  <si>
    <r>
      <t xml:space="preserve">виконання заходів </t>
    </r>
    <r>
      <rPr>
        <b/>
        <sz val="14"/>
        <rFont val="Arial"/>
        <family val="2"/>
      </rPr>
      <t>Програми соціальної підтримки сімей з онкохворими дітьми на 2016- 2020 роки</t>
    </r>
    <r>
      <rPr>
        <sz val="14"/>
        <rFont val="Arial"/>
        <family val="2"/>
      </rPr>
      <t xml:space="preserve"> </t>
    </r>
    <r>
      <rPr>
        <i/>
        <sz val="14"/>
        <rFont val="Arial"/>
        <family val="2"/>
      </rPr>
      <t>( вартість одного блоку біохімії складає орієнтовно 4,5 тис.грн.; необхідно пройти 8 блоків біохімії, отже загальна вартість потреби в коштах - 36,0 тис.грн.)</t>
    </r>
  </si>
  <si>
    <r>
      <t>виготовляється ПКД по обєкту на проведення ремонту</t>
    </r>
    <r>
      <rPr>
        <sz val="14"/>
        <rFont val="Arial"/>
        <family val="2"/>
      </rPr>
      <t xml:space="preserve">, згідно районної </t>
    </r>
    <r>
      <rPr>
        <b/>
        <sz val="14"/>
        <rFont val="Arial"/>
        <family val="2"/>
      </rPr>
      <t xml:space="preserve">Програми фінансування робіт з будівництва, реконструкції, ремонту та утримання автомобільних доріг загального користування місцевого значення у Житомирському районі на 2016-2020 роки </t>
    </r>
  </si>
  <si>
    <r>
      <t xml:space="preserve">Невизначено потребу в коштах, відсутня ПКД. Дорогу  включено  до переліку обєктів на проведення ремонту у 2016 році </t>
    </r>
    <r>
      <rPr>
        <sz val="14"/>
        <rFont val="Arial"/>
        <family val="2"/>
      </rPr>
      <t xml:space="preserve">згідно районної </t>
    </r>
    <r>
      <rPr>
        <b/>
        <sz val="14"/>
        <rFont val="Arial"/>
        <family val="2"/>
      </rPr>
      <t xml:space="preserve">Програми фінансування робіт з будівництва, реконструкції, ремонту та утримання автомобільних доріг загального користування місцевого значення у Житомирському районі на 2016-2020 роки  </t>
    </r>
  </si>
  <si>
    <r>
      <t>Виготовляється ПКД по обєкту на проведення ремонту</t>
    </r>
    <r>
      <rPr>
        <sz val="14"/>
        <rFont val="Arial"/>
        <family val="2"/>
      </rPr>
      <t xml:space="preserve">, згідно районної </t>
    </r>
    <r>
      <rPr>
        <b/>
        <sz val="14"/>
        <rFont val="Arial"/>
        <family val="2"/>
      </rPr>
      <t>Програми фінансування робіт з будівництва, реконструкції, ремонту та утримання автомобільних доріг загального користування місцевого значення у Житомирському районі на 2016-2020 роки;</t>
    </r>
    <r>
      <rPr>
        <sz val="14"/>
        <rFont val="Arial"/>
        <family val="2"/>
      </rPr>
      <t xml:space="preserve"> </t>
    </r>
    <r>
      <rPr>
        <i/>
        <sz val="14"/>
        <rFont val="Arial"/>
        <family val="2"/>
      </rPr>
      <t>залучено співфінансування з сільського бюджету</t>
    </r>
    <r>
      <rPr>
        <sz val="14"/>
        <rFont val="Arial"/>
        <family val="2"/>
      </rPr>
      <t xml:space="preserve">. Невикористаний вільний залишок коштів с/бюджету - 357,5 тис.грн.; сума додатково отриманих доходів загального фонду за 5 м-ців п.р. - 644,3 тис.грн.; </t>
    </r>
  </si>
  <si>
    <r>
      <t>Виготовляється ПКД по обєкту на проведення ремонту,</t>
    </r>
    <r>
      <rPr>
        <sz val="14"/>
        <rFont val="Arial"/>
        <family val="2"/>
      </rPr>
      <t xml:space="preserve"> згідно районної </t>
    </r>
    <r>
      <rPr>
        <b/>
        <sz val="14"/>
        <rFont val="Arial"/>
        <family val="2"/>
      </rPr>
      <t>Програми фінансування робіт з будівництва, реконструкції, ремонту та утримання автомобільних доріг загального користування місцевого значення у Житомирському районі на 2016-2020 роки;</t>
    </r>
  </si>
  <si>
    <r>
      <t xml:space="preserve">Виконання заходів </t>
    </r>
    <r>
      <rPr>
        <b/>
        <sz val="14"/>
        <rFont val="Arial"/>
        <family val="2"/>
      </rPr>
      <t>Районної програми щодо забезпечення громадян Житомирського району, які страждають на рідкісні (орфанні) захворювання, лікарськими засобами та відповідними харчовими продуктами для спеціального дієтичного харчування на 2016-2020 роки</t>
    </r>
  </si>
  <si>
    <r>
      <t xml:space="preserve">виконання заходів </t>
    </r>
    <r>
      <rPr>
        <b/>
        <sz val="14"/>
        <rFont val="Arial"/>
        <family val="2"/>
      </rPr>
      <t>Програми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t>
    </r>
  </si>
  <si>
    <r>
      <t xml:space="preserve">Виконання заходів </t>
    </r>
    <r>
      <rPr>
        <b/>
        <sz val="14"/>
        <rFont val="Arial"/>
        <family val="2"/>
      </rPr>
      <t>Програми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t>
    </r>
  </si>
  <si>
    <r>
      <t xml:space="preserve">Виконання заходів </t>
    </r>
    <r>
      <rPr>
        <b/>
        <sz val="14"/>
        <rFont val="Arial"/>
        <family val="2"/>
      </rPr>
      <t>Програми мобілізаційної підготовки Житомирського району на 2015-2017 роки</t>
    </r>
  </si>
  <si>
    <r>
      <t xml:space="preserve">в межах обсягу коштів передбачених </t>
    </r>
    <r>
      <rPr>
        <b/>
        <sz val="14"/>
        <rFont val="Arial"/>
        <family val="2"/>
      </rPr>
      <t>Програмою мобілізаційної підготовки Житомирського району на 2015-2017 роки</t>
    </r>
  </si>
  <si>
    <r>
      <t xml:space="preserve">виконання заходів </t>
    </r>
    <r>
      <rPr>
        <b/>
        <sz val="14"/>
        <rFont val="Arial"/>
        <family val="2"/>
      </rPr>
      <t xml:space="preserve">Програми забезпечення відкритості в діяльності Житомирської районної ради та Житомирської районної державної адміністрації на 2015-2017 роки </t>
    </r>
  </si>
  <si>
    <r>
      <t xml:space="preserve">капремонт житла дитині -сироті Куліш Н.М. с.Березівка; інша субвенція з районного бюджету сільському бюджету КТКВК 250380 КЕКВ 3220; районна </t>
    </r>
    <r>
      <rPr>
        <b/>
        <sz val="14"/>
        <rFont val="Arial"/>
        <family val="2"/>
      </rPr>
      <t xml:space="preserve">Програма забезпечення житлом дітей-сиріт, дітей, позбавлених батьківського піклування, та осіб з їх числа на 2013-2017 роки; </t>
    </r>
    <r>
      <rPr>
        <sz val="14"/>
        <rFont val="Arial"/>
        <family val="2"/>
      </rPr>
      <t xml:space="preserve">лист  про виділення коштів на суму 70,0 тис.грн. </t>
    </r>
  </si>
  <si>
    <r>
      <t>звернутись за місцем реєстрації;</t>
    </r>
    <r>
      <rPr>
        <sz val="14"/>
        <rFont val="Arial"/>
        <family val="2"/>
      </rPr>
      <t xml:space="preserve"> на виконання заходів </t>
    </r>
    <r>
      <rPr>
        <b/>
        <sz val="14"/>
        <rFont val="Arial"/>
        <family val="2"/>
      </rPr>
      <t xml:space="preserve">Програми забезпечення відкритості в діяльності Житомирської районної ради та Житомирської районної державної адміністрації на 2015-2017 роки; </t>
    </r>
  </si>
  <si>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</si>
  <si>
    <r>
      <t xml:space="preserve">Виконання заходів </t>
    </r>
    <r>
      <rPr>
        <b/>
        <sz val="14"/>
        <rFont val="Arial"/>
        <family val="2"/>
      </rPr>
      <t>Програми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t>
    </r>
    <r>
      <rPr>
        <sz val="14"/>
        <rFont val="Arial"/>
        <family val="2"/>
      </rPr>
      <t xml:space="preserve"> </t>
    </r>
    <r>
      <rPr>
        <i/>
        <sz val="14"/>
        <rFont val="Arial"/>
        <family val="2"/>
      </rPr>
      <t>при внесенні змін до програми (1922 959 грн.)</t>
    </r>
  </si>
  <si>
    <r>
      <t xml:space="preserve">виконання заходів </t>
    </r>
    <r>
      <rPr>
        <b/>
        <sz val="14"/>
        <rFont val="Arial"/>
        <family val="2"/>
      </rPr>
      <t>Програми оздоровлення та відпочинку дітей на 2016-2020 роки</t>
    </r>
    <r>
      <rPr>
        <sz val="14"/>
        <rFont val="Arial"/>
        <family val="2"/>
      </rPr>
      <t xml:space="preserve">- </t>
    </r>
    <r>
      <rPr>
        <i/>
        <sz val="14"/>
        <rFont val="Arial"/>
        <family val="2"/>
      </rPr>
      <t>інша субвенція на придбання путівок для оздоровлення дітей</t>
    </r>
  </si>
  <si>
    <t>16.06.2016 №342-20/318; 03.06.2016 №б/н</t>
  </si>
  <si>
    <t>16.06.2016 №345-20/321; 13.06.2016 №б/н</t>
  </si>
  <si>
    <t>Районна рада; Високопічська с/рада</t>
  </si>
  <si>
    <t>Виділити кошти на  капітальний ремонт вул.Соснова в с.Висока Піч Житомирського району</t>
  </si>
  <si>
    <t>16.06.2016 №347-20/323; 10.,6.2016 №289;  31.05.2016 №75</t>
  </si>
  <si>
    <t>Районна рада; Коднянська с/рада; рішення 10 сесії Коднянської с/р 7 скликання</t>
  </si>
  <si>
    <r>
      <t xml:space="preserve">Виділено </t>
    </r>
    <r>
      <rPr>
        <b/>
        <sz val="14"/>
        <rFont val="Arial"/>
        <family val="2"/>
      </rPr>
      <t>іншу субвенцію</t>
    </r>
    <r>
      <rPr>
        <sz val="14"/>
        <rFont val="Arial"/>
        <family val="2"/>
      </rPr>
      <t xml:space="preserve"> на капітальний ремонт кімнати в Будинку культури с.Кодня</t>
    </r>
  </si>
  <si>
    <t>16.06.2016 №348-20/324; 10.06.2016 №290</t>
  </si>
  <si>
    <t>Районна рада; Коднянська с/рада</t>
  </si>
  <si>
    <t>виділити кошти на заміну вікон в приміщенні Будинку культури с.Кодня</t>
  </si>
  <si>
    <t>16.06.2016 №344-20/320; 13.06.2016 №25</t>
  </si>
  <si>
    <t>на надання послуг монтажу системи охоронної та пожежної сигналізації приміщення архіву та на приміщення архівного сектору Житомирської райдержадміністрації Житомирської області</t>
  </si>
  <si>
    <r>
      <t>на оплату послуг</t>
    </r>
    <r>
      <rPr>
        <i/>
        <sz val="14"/>
        <rFont val="Arial"/>
        <family val="2"/>
      </rPr>
      <t xml:space="preserve"> (450,00 грн.х6 міс.)</t>
    </r>
  </si>
  <si>
    <t>Програма розвитку архівної справи в комунальній установі "Трудовий архів"  районної ради на 2015-2017 роки</t>
  </si>
  <si>
    <r>
      <t xml:space="preserve">РКК РДА, Житомирська районна рада,  заява депутата Житомирської районної ради Козела В.В., Заява </t>
    </r>
    <r>
      <rPr>
        <b/>
        <sz val="14"/>
        <rFont val="Arial"/>
        <family val="2"/>
      </rPr>
      <t>Гриценко О.В</t>
    </r>
    <r>
      <rPr>
        <sz val="14"/>
        <rFont val="Arial"/>
        <family val="2"/>
      </rPr>
      <t>. с.Березина</t>
    </r>
  </si>
  <si>
    <t>субвенція з державного бюджету на придбання витратних матеріалів для закладів охорони здоров"я та лікарських засобів для інгаляційної анестезії</t>
  </si>
  <si>
    <t>перерозподілу кошторисних призначень загального фонду районного бюджету</t>
  </si>
  <si>
    <t>додаткової дотації на оплату праці</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</si>
  <si>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</si>
  <si>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продукти харчування</t>
  </si>
  <si>
    <t>енергоносії</t>
  </si>
  <si>
    <t>Зах.статті всього</t>
  </si>
  <si>
    <t>буде вирішено за рахунок коштів відділу освіти</t>
  </si>
  <si>
    <t>ПКД виготовлена, аварійна ситуація</t>
  </si>
  <si>
    <t xml:space="preserve">ПКД виготовлена; рішенням 4 сесії районної ради 7 скликання виділено з районного бюджету 300,0 тис.грн. </t>
  </si>
  <si>
    <t>потреба в коштах для завершення ремонту, роботи завершуються</t>
  </si>
  <si>
    <t>ПКД виготовляється</t>
  </si>
  <si>
    <t>Резервний фонд</t>
  </si>
  <si>
    <t>Відновлення резервного фонду</t>
  </si>
  <si>
    <t>придбання пульта для  Сінгурівської музичної школи</t>
  </si>
  <si>
    <t xml:space="preserve">капітальний ремонт покрівлі Черемошнянської ЗОШ І-ІІ ступенів Житомирського району </t>
  </si>
  <si>
    <t>ПКД в стадівї виготовлення</t>
  </si>
  <si>
    <r>
      <t xml:space="preserve">ПКД відсутня, сума потреби в коштах орієновна; </t>
    </r>
    <r>
      <rPr>
        <i/>
        <sz val="14"/>
        <rFont val="Arial"/>
        <family val="2"/>
      </rPr>
      <t>згідно інформації Райво виготовлено ПКД на "Капітальний ремонт будівлі (утеплення фасадів та покрівлі, ремонт покрівлі, заміна вікон та зовнішніх дверей) ЗОШ І-ІІІ ступенів в с.Вертокиївка Житомирського району Житомирської області" на суму 3 793 364 грн., проведена експертиза проекту, отримано позитивний висновок</t>
    </r>
  </si>
  <si>
    <t>08.06.2016 №16</t>
  </si>
  <si>
    <t>ДЮСШ ЖРО ВФСТ "Колос"</t>
  </si>
  <si>
    <t>08.06.2016 №322-20/300; 03.06.2016 №18</t>
  </si>
  <si>
    <t>Районна рада; КУ "Трудовий архів" Житомирської районної ради</t>
  </si>
  <si>
    <t xml:space="preserve">Виділити додатково кошти на оплату праці в звязку з підвищенням мінімальної зарплати </t>
  </si>
  <si>
    <t>08.06.2016 №321-20/298; 02.06.2016 №б/н</t>
  </si>
  <si>
    <t>Районна рада;  Високопічська сільська рада</t>
  </si>
  <si>
    <t>Виділити кошти на утеплення фасаду будинку культури</t>
  </si>
  <si>
    <t>08.06.2016 №319-20/297; 02.06.2016 №б/н</t>
  </si>
  <si>
    <t>Виділити кошти на утеплення фасаду дитячого садочка "Сонечко" с.Висока Піч</t>
  </si>
  <si>
    <t>Додається локальний кошторис на суму 724 153 грн.</t>
  </si>
  <si>
    <r>
      <t>Додається локальний кошторис(</t>
    </r>
    <r>
      <rPr>
        <i/>
        <sz val="14"/>
        <rFont val="Arial"/>
        <family val="2"/>
      </rPr>
      <t>на утеплення фасаду дитячого будинку)</t>
    </r>
    <r>
      <rPr>
        <sz val="14"/>
        <rFont val="Arial"/>
        <family val="2"/>
      </rPr>
      <t xml:space="preserve"> на суму 578 586 грн.</t>
    </r>
  </si>
  <si>
    <t>08.06.2016 №318-20/296; 02.06.2016 №б/н</t>
  </si>
  <si>
    <t>для забезпечення виконання депутатських повноважень</t>
  </si>
  <si>
    <t>перевиконання власних доходів загального фонду за перше півріччя поточного року</t>
  </si>
  <si>
    <t>Додаток №1</t>
  </si>
  <si>
    <t>Назва установи, організації</t>
  </si>
  <si>
    <t>Примітка</t>
  </si>
  <si>
    <t>відсутня мед.довідка що хвороба пов'язана з перебув.в зоні АТО</t>
  </si>
  <si>
    <t>депут повноваження</t>
  </si>
  <si>
    <t>№  п/п</t>
  </si>
  <si>
    <t>Потреба в коштах</t>
  </si>
  <si>
    <t>Дата,
№ листа</t>
  </si>
  <si>
    <t>сума</t>
  </si>
  <si>
    <t>Пропозиції щодо виділення коштів
районного бюджету за рахунок:</t>
  </si>
  <si>
    <t>повернення кредитів</t>
  </si>
  <si>
    <t>іншої субвенції з селищного, сільських бюджетів</t>
  </si>
  <si>
    <t>Призначення</t>
  </si>
  <si>
    <t xml:space="preserve"> коштів спеціального фонду</t>
  </si>
  <si>
    <t>іншої субвенції з обласного бюджету</t>
  </si>
  <si>
    <t>капвидатки</t>
  </si>
  <si>
    <t>інші поточні видатки</t>
  </si>
  <si>
    <t>Розподіл перевиконання</t>
  </si>
  <si>
    <t>Вільний залишок  на 01.01.2016 р. до розподілу</t>
  </si>
  <si>
    <t>Програма забезпечення відкритості в діяльності Житомирської районної ради та Житомирської районної державної адміністрації на 2015-2017 роки (надання разової допомоги на кожну дитину учасника АТО)</t>
  </si>
  <si>
    <t>Райрада (01)</t>
  </si>
  <si>
    <t>Надати матеріальну допомогу, в зв'язку з пожежею у житловому будинку 26.05.16р. жителю с.Березина Гриценку О.В.</t>
  </si>
  <si>
    <t>інша субвенція з районного бюджету сільському бюджету КТКВК 250380 КЕКВ 3220</t>
  </si>
  <si>
    <t>інша субвенція з районного бюджету сільському бюджету КТКВК 250380 КЕКВ 2620</t>
  </si>
  <si>
    <t>Відділ культури і туризму</t>
  </si>
  <si>
    <t>Виділити додатково кошти на придбання книг  для дитячої та районної бібліотек</t>
  </si>
  <si>
    <r>
      <t xml:space="preserve">РКК РДА, заява </t>
    </r>
    <r>
      <rPr>
        <b/>
        <sz val="14"/>
        <rFont val="Arial"/>
        <family val="2"/>
      </rPr>
      <t xml:space="preserve">Килівник О.Д. </t>
    </r>
    <r>
      <rPr>
        <sz val="14"/>
        <rFont val="Arial"/>
        <family val="2"/>
      </rPr>
      <t xml:space="preserve">смт. Озерне </t>
    </r>
    <r>
      <rPr>
        <i/>
        <sz val="14"/>
        <rFont val="Arial"/>
        <family val="2"/>
      </rPr>
      <t>(батько)</t>
    </r>
  </si>
  <si>
    <t xml:space="preserve">Надання матеріальної допомоги на покращення соцально-побутових умов учасника АТО </t>
  </si>
  <si>
    <t xml:space="preserve">Надати матеріальну допомогу на лікування /операція на оці/, інвалід ІІ групи </t>
  </si>
  <si>
    <t>Надати матеріальну допомогу на лікування (онкохвора), інвалід І групи</t>
  </si>
  <si>
    <t>Надати матеріальну допомогу на лікування (онкохвора), інвалід ІІ групи</t>
  </si>
  <si>
    <r>
      <t xml:space="preserve">РКК РДА, Районна рада, заява </t>
    </r>
    <r>
      <rPr>
        <b/>
        <sz val="14"/>
        <rFont val="Arial"/>
        <family val="2"/>
      </rPr>
      <t>Царук Є.К.</t>
    </r>
    <r>
      <rPr>
        <sz val="14"/>
        <rFont val="Arial"/>
        <family val="2"/>
      </rPr>
      <t xml:space="preserve"> зареєстрований с.Бистри; </t>
    </r>
  </si>
  <si>
    <r>
      <t xml:space="preserve">РКК РДА, Житомирська районна рада, заява </t>
    </r>
    <r>
      <rPr>
        <b/>
        <sz val="14"/>
        <rFont val="Arial"/>
        <family val="2"/>
      </rPr>
      <t>Терентюк О.С.</t>
    </r>
    <r>
      <rPr>
        <sz val="14"/>
        <rFont val="Arial"/>
        <family val="2"/>
      </rPr>
      <t xml:space="preserve"> смт.Гуйва</t>
    </r>
  </si>
  <si>
    <r>
      <t>Надати матеріальну допомогу на лікування дочки Терентюк Д.В., 2006 р.н.</t>
    </r>
    <r>
      <rPr>
        <i/>
        <sz val="14"/>
        <rFont val="Arial"/>
        <family val="2"/>
      </rPr>
      <t>(хворіє на токсіалергічний васкуліт на фоні боксідермії та лімфодеоденіт ІУ ст.)</t>
    </r>
  </si>
  <si>
    <t>Надати матеріальну допомогу на лікування (Інвалід ІІ-ї групи, онкозахворювання)</t>
  </si>
  <si>
    <t xml:space="preserve">Надати матеріальну допомогу на лікування, інвалід І групи </t>
  </si>
  <si>
    <t>02.06.2016 №М-1008/14 01.06.2016 №306-20/291</t>
  </si>
  <si>
    <t>02.06.2016 №М-1003/10  27.05.2016 М-2427/10 02.06.2016 №306-20/291</t>
  </si>
  <si>
    <t>Надати матеріальну допомогу на покращення соціально-побутових умов</t>
  </si>
  <si>
    <t>02.06.2016 №А-1007/14</t>
  </si>
  <si>
    <r>
      <t xml:space="preserve">РКК РДА,ОДА , Районна рада, заява </t>
    </r>
    <r>
      <rPr>
        <b/>
        <sz val="14"/>
        <rFont val="Arial"/>
        <family val="2"/>
      </rPr>
      <t>Андрійчук О.В.</t>
    </r>
    <r>
      <rPr>
        <sz val="14"/>
        <rFont val="Arial"/>
        <family val="2"/>
      </rPr>
      <t xml:space="preserve"> с.Глибочиця, лист (заява) депутата Житомирської районної ради Козел В.В., лист (заява) депутата Житомирської районної ради Нечипорук Л.О.,  лист (заява) депутата Житомирської районної ради Гребенюка М.М.</t>
    </r>
  </si>
  <si>
    <t>Надати матеріальну допомогу на лікування /атеросклеротичний кардіосклероз, симптоматична гіпертензія, церебральний атеросклероз/</t>
  </si>
  <si>
    <t>Надати матеріальну допомогу на лікування дитини Шевчук К.І., 2003 р.н. та утеплення помешкання</t>
  </si>
  <si>
    <r>
      <t xml:space="preserve">РКК РДА, депутатське звернення Развадовського В.Й., заява </t>
    </r>
    <r>
      <rPr>
        <b/>
        <sz val="14"/>
        <rFont val="Arial"/>
        <family val="2"/>
      </rPr>
      <t>Куліш Н.М.</t>
    </r>
    <r>
      <rPr>
        <sz val="14"/>
        <rFont val="Arial"/>
        <family val="2"/>
      </rPr>
      <t xml:space="preserve"> с.Березівка</t>
    </r>
  </si>
  <si>
    <t>Виділити додаткові кошти на поточний ремонт в будинку культури с.Кодня для розміщення поштового відділення</t>
  </si>
  <si>
    <t>Виділити додатково кошти на освітлення фоє Новогуйвинського будинку культури</t>
  </si>
  <si>
    <r>
      <t xml:space="preserve">Виділити кошти для проведення чемпіонату району з футболу Житомирського району                                </t>
    </r>
    <r>
      <rPr>
        <i/>
        <sz val="14"/>
        <rFont val="Arial"/>
        <family val="2"/>
      </rPr>
      <t>(102 000,00 грн.)</t>
    </r>
    <r>
      <rPr>
        <b/>
        <sz val="14"/>
        <rFont val="Arial"/>
        <family val="2"/>
      </rPr>
      <t xml:space="preserve"> на:</t>
    </r>
  </si>
  <si>
    <t>Новогуйвинська</t>
  </si>
  <si>
    <t>Василівська</t>
  </si>
  <si>
    <t>Кам'янська</t>
  </si>
  <si>
    <t>Левківська</t>
  </si>
  <si>
    <t>Коднянська</t>
  </si>
  <si>
    <t>Станишівська</t>
  </si>
  <si>
    <t>Троянівська</t>
  </si>
  <si>
    <t>Глибочицька</t>
  </si>
  <si>
    <t>Пісківська</t>
  </si>
  <si>
    <t>Сінгурівська</t>
  </si>
  <si>
    <t>Денишівська</t>
  </si>
  <si>
    <t>Березівська</t>
  </si>
  <si>
    <t>Оліївська</t>
  </si>
  <si>
    <t>Вересівська</t>
  </si>
  <si>
    <t>Високопічська</t>
  </si>
  <si>
    <t>придбання футбольного інвентаря селищній та сільським радам, в т.ч.:</t>
  </si>
  <si>
    <t>Невикористаний вільний залишок коштів с/бюджету - 140,8 тис.грн.; сума додатково отриманих доходів загального фонду за 5 м-ців п.р. - 380,0 тис.грн.; пропонується вирішити за рахунок  коштів сільського бюджету</t>
  </si>
  <si>
    <t>Депутатське зверення депутата районної ради Дєньги В.А., колективне зверення с.Глибочок, Житомирська районна рада</t>
  </si>
  <si>
    <t xml:space="preserve">Невикористаний вільний залишок коштів с/бюджету - 139,5 тис.грн.; сума додатково отриманих доходів загального фонду за 5 м-ців п.р. - 13,9 тис.грн.; </t>
  </si>
  <si>
    <t xml:space="preserve">Невикористаний вільний залишок коштів с/бюджету - 46,3 тис.грн.; сума додатково отриманих доходів загального фонду за 5 м-ців п.р. - 130,0 тис.грн.; </t>
  </si>
  <si>
    <t xml:space="preserve">Невизначено потребу в коштах, відсутня ПКД. </t>
  </si>
  <si>
    <t>Невизначено потребу в коштах. Невикористаний вільний залишок коштів с/бюджету - 85,9 тис.грн.; сума додатково отриманих доходів загального фонду за 5 м-ців п.р. - 52,1 тис.грн.; пропонується розглянути за рахунок  коштів сільського бюджету</t>
  </si>
  <si>
    <t xml:space="preserve"> 26.04.2016 №77 26.04.2016 №78;19.04.2016 №218-20/232;11.04.2016 №243</t>
  </si>
  <si>
    <t>Відділ культури ЖРДА, Коднянська с.р., Житомирська районна рада</t>
  </si>
  <si>
    <t>РКК РДА, ОДА, Коднянська с.р.,  педколектив, жителі села</t>
  </si>
  <si>
    <t xml:space="preserve">Невизначено потребу в коштах, відсутня ПКД. Невикористаний вільний залишок коштів с/бюджету - 395,0 тис.грн.; сума додатково отриманих доходів загального фонду за 5 м-ців п.р. - 47,3 тис.грн.; </t>
  </si>
  <si>
    <t>Доходи цільових фондів поточного року станом на 01.03.16 з урах.залишку</t>
  </si>
  <si>
    <t>поточного ремонту комп'ютерної та офісної техніки, заправки картриджів</t>
  </si>
  <si>
    <r>
      <t xml:space="preserve">Виділити кошти для потреб федерації </t>
    </r>
    <r>
      <rPr>
        <i/>
        <sz val="14"/>
        <rFont val="Arial"/>
        <family val="2"/>
      </rPr>
      <t>(60 000,00 грн.)</t>
    </r>
    <r>
      <rPr>
        <b/>
        <sz val="14"/>
        <rFont val="Arial"/>
        <family val="2"/>
      </rPr>
      <t xml:space="preserve"> на:</t>
    </r>
  </si>
  <si>
    <t>Виділити кошти для придбання концертного баяну народному колективу "Музики" будинку культури села Черемошне</t>
  </si>
  <si>
    <t>введення до штатного розпису: ставки вихователя(1,8ст.), ставки помічника вихователя(1,15ст.), ставки муз.керівника(0,25ст.), ставки інструктора з фізкультури(0,125ст.), ставки керівника гуртка (0,25ст.), ставки методиста (0,5ст.), ставки машиніста по пранню та ремонту білизни (0,5ст.), ставки кухаря (1,0ст.)</t>
  </si>
  <si>
    <t>харчування дітей</t>
  </si>
  <si>
    <t>сітнка для іграшок та педпосібників</t>
  </si>
  <si>
    <t>столи</t>
  </si>
  <si>
    <t>стільчики</t>
  </si>
  <si>
    <t>ліжка</t>
  </si>
  <si>
    <t>постільна білизна</t>
  </si>
  <si>
    <t>меблі для харчоблоку</t>
  </si>
  <si>
    <t>меблі для туалетної кімнати</t>
  </si>
  <si>
    <r>
      <t xml:space="preserve">Районна рада, заява </t>
    </r>
    <r>
      <rPr>
        <b/>
        <sz val="14"/>
        <rFont val="Arial"/>
        <family val="2"/>
      </rPr>
      <t xml:space="preserve">Алієва А.С. </t>
    </r>
    <r>
      <rPr>
        <sz val="14"/>
        <rFont val="Arial"/>
        <family val="2"/>
      </rPr>
      <t>с.Тетерівка</t>
    </r>
  </si>
  <si>
    <r>
      <t xml:space="preserve">РКК РДА, ОДА, заява </t>
    </r>
    <r>
      <rPr>
        <b/>
        <sz val="14"/>
        <rFont val="Arial"/>
        <family val="2"/>
      </rPr>
      <t xml:space="preserve">Юркін О.М. </t>
    </r>
    <r>
      <rPr>
        <sz val="14"/>
        <rFont val="Arial"/>
        <family val="2"/>
      </rPr>
      <t>смт. Озерне</t>
    </r>
  </si>
  <si>
    <r>
      <t xml:space="preserve">РКК РДА, ОДА, заява </t>
    </r>
    <r>
      <rPr>
        <b/>
        <sz val="14"/>
        <rFont val="Arial"/>
        <family val="2"/>
      </rPr>
      <t>Дацюк А.М.</t>
    </r>
    <r>
      <rPr>
        <sz val="14"/>
        <rFont val="Arial"/>
        <family val="2"/>
      </rPr>
      <t xml:space="preserve"> с. Зарічани</t>
    </r>
  </si>
  <si>
    <r>
      <t xml:space="preserve">РКК РДА, Районна рада, заява </t>
    </r>
    <r>
      <rPr>
        <b/>
        <sz val="14"/>
        <rFont val="Arial"/>
        <family val="2"/>
      </rPr>
      <t>Мазур В.В.</t>
    </r>
    <r>
      <rPr>
        <sz val="14"/>
        <rFont val="Arial"/>
        <family val="2"/>
      </rPr>
      <t xml:space="preserve"> с. Левків</t>
    </r>
  </si>
  <si>
    <r>
      <t xml:space="preserve">РКК РДА, Районна рада, заява </t>
    </r>
    <r>
      <rPr>
        <b/>
        <sz val="14"/>
        <rFont val="Arial"/>
        <family val="2"/>
      </rPr>
      <t>Невмержицька О.М.</t>
    </r>
    <r>
      <rPr>
        <sz val="14"/>
        <rFont val="Arial"/>
        <family val="2"/>
      </rPr>
      <t xml:space="preserve"> смт. Новогуйвинське</t>
    </r>
  </si>
  <si>
    <r>
      <t xml:space="preserve">РКК РДА, Районна рада, заява </t>
    </r>
    <r>
      <rPr>
        <b/>
        <sz val="14"/>
        <rFont val="Arial"/>
        <family val="2"/>
      </rPr>
      <t xml:space="preserve">Якименко В.Л. </t>
    </r>
    <r>
      <rPr>
        <sz val="14"/>
        <rFont val="Arial"/>
        <family val="2"/>
      </rPr>
      <t>с. Піски</t>
    </r>
  </si>
  <si>
    <r>
      <t xml:space="preserve">РКК РДА, Районна рада, заява </t>
    </r>
    <r>
      <rPr>
        <b/>
        <sz val="14"/>
        <rFont val="Arial"/>
        <family val="2"/>
      </rPr>
      <t>Орлінська С.В.</t>
    </r>
    <r>
      <rPr>
        <sz val="14"/>
        <rFont val="Arial"/>
        <family val="2"/>
      </rPr>
      <t xml:space="preserve"> с. Оліївка</t>
    </r>
  </si>
  <si>
    <r>
      <t xml:space="preserve">РКК РДА, заява </t>
    </r>
    <r>
      <rPr>
        <b/>
        <sz val="14"/>
        <rFont val="Arial"/>
        <family val="2"/>
      </rPr>
      <t>Гиря П.Г.</t>
    </r>
    <r>
      <rPr>
        <sz val="14"/>
        <rFont val="Arial"/>
        <family val="2"/>
      </rPr>
      <t xml:space="preserve"> смт. Озерне</t>
    </r>
  </si>
  <si>
    <r>
      <t xml:space="preserve">РКК РДА, заява </t>
    </r>
    <r>
      <rPr>
        <b/>
        <sz val="14"/>
        <rFont val="Arial"/>
        <family val="2"/>
      </rPr>
      <t>Олександрович О.П.</t>
    </r>
    <r>
      <rPr>
        <sz val="14"/>
        <rFont val="Arial"/>
        <family val="2"/>
      </rPr>
      <t xml:space="preserve"> с. Висока Піч</t>
    </r>
  </si>
  <si>
    <r>
      <t xml:space="preserve">РКК РДА, заява </t>
    </r>
    <r>
      <rPr>
        <b/>
        <sz val="14"/>
        <rFont val="Arial"/>
        <family val="2"/>
      </rPr>
      <t>Ільченко Д.О.</t>
    </r>
    <r>
      <rPr>
        <sz val="14"/>
        <rFont val="Arial"/>
        <family val="2"/>
      </rPr>
      <t xml:space="preserve"> смт.Новогуйвинське</t>
    </r>
  </si>
  <si>
    <t>25.04.2016 №01-15/1-32; 25.04.2016 №01-15/1-33; 26.04.2016 №75; 08.06.2016 №106</t>
  </si>
  <si>
    <t>для проведення поточного ремонту будівлі відділу культури і туризму</t>
  </si>
  <si>
    <t>апарат райдержадміністрації</t>
  </si>
  <si>
    <t>управління фінансів</t>
  </si>
  <si>
    <t>управління праці та соціального захисту населення</t>
  </si>
  <si>
    <t>управління агропромислового розвитку</t>
  </si>
  <si>
    <t>відділ освіти</t>
  </si>
  <si>
    <t>відділ культури</t>
  </si>
  <si>
    <t>відділ економічного розвитку і торгівлі</t>
  </si>
  <si>
    <t>відділ регіонального розвитку містобудування та архітектури</t>
  </si>
  <si>
    <t>відділ сімї, молоді та спорту</t>
  </si>
  <si>
    <t>ЦНАП</t>
  </si>
  <si>
    <t>відділ державної реєстрації</t>
  </si>
  <si>
    <t>відділ ЖКГ та ЦЗН</t>
  </si>
  <si>
    <t>служба у справах дітей</t>
  </si>
  <si>
    <t>архівний сектор</t>
  </si>
  <si>
    <t>07.06.2016 №01-25/289; 29.04.2016 №115</t>
  </si>
  <si>
    <t xml:space="preserve">Відділ освіти; Рішення 5 сесії районної ради 7 скликання </t>
  </si>
  <si>
    <t>Надати матеріальну допомогу на дитину учасника АТО та покращення соціально-побутових умов та утримання неповнолітнього сина /дитина 2000 р.н./</t>
  </si>
  <si>
    <t>З метою розвитку художньої творчості, любительських обєднань, клубу за інтересами та покладання обовязків по розвитку туризму в районі, ввести додатково до штатного розпису РБК  з 1 серпня 2016р. 1,0 шт.од. керівника(студії за видами мистецтв та художньої творчості, любительського обєднання, клубу за інтересами) та виділити додатково кошти на оплату праці</t>
  </si>
  <si>
    <t>26.05.2016 №Т-975/14 31.05.2016 №Т-991/14</t>
  </si>
  <si>
    <t>26.05.2016 №М-978/14</t>
  </si>
  <si>
    <r>
      <t xml:space="preserve">РКК РДА, заява </t>
    </r>
    <r>
      <rPr>
        <b/>
        <sz val="14"/>
        <rFont val="Arial"/>
        <family val="2"/>
      </rPr>
      <t>Мохорт В.О.</t>
    </r>
    <r>
      <rPr>
        <sz val="14"/>
        <rFont val="Arial"/>
        <family val="2"/>
      </rPr>
      <t xml:space="preserve"> смт.Новогуйвинське</t>
    </r>
  </si>
  <si>
    <t>Надати матеріальну допомогу на лікування (травмований після ДТП)</t>
  </si>
  <si>
    <t>31.05.2016 №02-20/90</t>
  </si>
  <si>
    <t>Миролюбівська с.р.</t>
  </si>
  <si>
    <t>Виділити кошти на ремонт дороги с.Кодня-с.Миролюбівка</t>
  </si>
  <si>
    <t xml:space="preserve">31.05.2016 №Г-990/14   31.05.2016     № 298-20/284 31.05.2016 №К-992/14 31.05.2016 №294-20/280 </t>
  </si>
  <si>
    <t>30.05.2016 №293-20/279</t>
  </si>
  <si>
    <t>Пісківська с.р., Житомирська районна рада</t>
  </si>
  <si>
    <t>Виділити кошти для придбання дитячого майданчика для с.Скоморохи</t>
  </si>
  <si>
    <t>26.05.2016 №79  31.05.2016 №295-20/281</t>
  </si>
  <si>
    <t>26.05.2016 №2007/02-23 31.05.2016 №296-20/282</t>
  </si>
  <si>
    <t>послуги зв'язку</t>
  </si>
  <si>
    <t>оплату послуг теплопостачання</t>
  </si>
  <si>
    <t>канцелярські товари</t>
  </si>
  <si>
    <t>ремонт та обслуговування оргтехніки</t>
  </si>
  <si>
    <t>придбання бланків документів</t>
  </si>
  <si>
    <t>Надати матеріальну допомогу на лікування (Інвалід І-ї групи)</t>
  </si>
  <si>
    <t>12.05.2016 №К-915/14</t>
  </si>
  <si>
    <t xml:space="preserve">12.05.2016 №Ч-913/14 ; 04.05.2016 №Ч-2148/10  </t>
  </si>
  <si>
    <r>
      <t xml:space="preserve">РКК РДА,ОДА, заява </t>
    </r>
    <r>
      <rPr>
        <b/>
        <sz val="14"/>
        <rFont val="Arial"/>
        <family val="2"/>
      </rPr>
      <t xml:space="preserve">Чирко В.С. </t>
    </r>
    <r>
      <rPr>
        <sz val="14"/>
        <rFont val="Arial"/>
        <family val="2"/>
      </rPr>
      <t>с.Озерянка</t>
    </r>
  </si>
  <si>
    <r>
      <t xml:space="preserve">РКК РДА,ОДА, заява </t>
    </r>
    <r>
      <rPr>
        <b/>
        <sz val="14"/>
        <rFont val="Arial"/>
        <family val="2"/>
      </rPr>
      <t>Яремчук М.В.</t>
    </r>
    <r>
      <rPr>
        <sz val="14"/>
        <rFont val="Arial"/>
        <family val="2"/>
      </rPr>
      <t xml:space="preserve"> с.Дениші</t>
    </r>
  </si>
  <si>
    <t xml:space="preserve">18.05.2016 №Г-941/14; 11.05.2016 №Г-2158/10  </t>
  </si>
  <si>
    <r>
      <t xml:space="preserve">РКК РДА,ОДА, заява </t>
    </r>
    <r>
      <rPr>
        <b/>
        <sz val="14"/>
        <rFont val="Arial"/>
        <family val="2"/>
      </rPr>
      <t xml:space="preserve">Гордійчук С.М. </t>
    </r>
    <r>
      <rPr>
        <sz val="14"/>
        <rFont val="Arial"/>
        <family val="2"/>
      </rPr>
      <t>с.Тетерівка</t>
    </r>
  </si>
  <si>
    <t xml:space="preserve">Надати матеріальну допомогу на лікування (учасник АТО) </t>
  </si>
  <si>
    <t>Новогуйвинська сел.рада, Житомирська районна рада</t>
  </si>
  <si>
    <t xml:space="preserve">05.04.2016 №204-20/214    01.04.2016 696/02-23 </t>
  </si>
  <si>
    <t>17.05.2016 №257-20/271      11.05.2016 №912/02-23</t>
  </si>
  <si>
    <t>04.04.2016 №48</t>
  </si>
  <si>
    <t>КП "Центральна районна аптека №118", Житомирська районна рада</t>
  </si>
  <si>
    <t>12.05.2016 №1152</t>
  </si>
  <si>
    <t>КУ "Центральна районна лікарня"</t>
  </si>
  <si>
    <t>Виділити  додатково кошти, у звязку з недостатністю призначень на:</t>
  </si>
  <si>
    <t>господарські товари</t>
  </si>
  <si>
    <t>автозапчастини</t>
  </si>
  <si>
    <t>судовий збір для вирішення спорів з підприємствами</t>
  </si>
  <si>
    <t>проведення робіт з вогнезахисного оброблення дерев'яних конструкцій</t>
  </si>
  <si>
    <t>оцінку землі</t>
  </si>
  <si>
    <t>поточний ремонт дитячого відділення</t>
  </si>
  <si>
    <t>електрокардіограф</t>
  </si>
  <si>
    <t>комплект обладнання для проведення імуноферментних аналізів</t>
  </si>
  <si>
    <t>сухожарову шафу</t>
  </si>
  <si>
    <t>професійну пральну машину (2 шт.)</t>
  </si>
  <si>
    <t>сушильну машину</t>
  </si>
  <si>
    <t>прасувальний каток</t>
  </si>
  <si>
    <t>апарат УГН-01м(кварц) та апарату Ультразвук УЗТ 1.301 для Новогуйвинського АЗПСМ</t>
  </si>
  <si>
    <t>придбання автомобіля ZAZ Lanos sedan для Новогуйвинської АЗПСМ</t>
  </si>
  <si>
    <t xml:space="preserve">ПКД виготовлена на капітальний ремонт покрівлі Озерянківської сільської ради Житомирського району. Невикористаний вільний залишок коштів с/бюджету - 517,4 тис.грн.; сума додатково отриманих доходів загального фонду за 5 м-ців п.р. - 134,0 тис.грн.; </t>
  </si>
  <si>
    <t>Житомирська районна рада, депутатське звернення депутата районнорї ради Рожка В.О., Іванівська ЗОШ І-ІІІст.</t>
  </si>
  <si>
    <t>26.04.2016 №74 26.04.2016 №76;19.04.2016 №219-20/233</t>
  </si>
  <si>
    <t>Відділ культури ЖРДА; Житомирська районна рада</t>
  </si>
  <si>
    <t>Виділити кошти на проведення інвентаризації земель в населених пунктах смт.Гуйва, смт.Новогуйвинське, смт.Озерне</t>
  </si>
  <si>
    <t xml:space="preserve">24.03.2016 №54;18.03.2016 №156-20/171; 01.04.2016 №193-20/203; 29.03.2016 666/02-23 </t>
  </si>
  <si>
    <t>Депутатське зверення Гули Р.М., Відділ культури ЖРДА, Житомирська районна рада; Новогуйвинська сел.рада</t>
  </si>
  <si>
    <t>придбання лавок</t>
  </si>
  <si>
    <t>придбання урн</t>
  </si>
  <si>
    <t>Виділити кошти для закупівлі комп'ютерного обладнання та флешок для підписів посадових осіб установи для введення програми "Клієнт-Казначейство"</t>
  </si>
  <si>
    <t>02.06.2016 №2.1-34/40</t>
  </si>
  <si>
    <t>Рішення обласної ради від 19.05.2016 №213</t>
  </si>
  <si>
    <r>
      <t xml:space="preserve">Інша субвенція </t>
    </r>
    <r>
      <rPr>
        <sz val="14"/>
        <rFont val="Arial"/>
        <family val="2"/>
      </rPr>
      <t>з сільського бюджету районному бюджету</t>
    </r>
  </si>
  <si>
    <r>
      <t>Виділено</t>
    </r>
    <r>
      <rPr>
        <b/>
        <sz val="14"/>
        <rFont val="Arial"/>
        <family val="2"/>
      </rPr>
      <t xml:space="preserve"> іншу субвенцію </t>
    </r>
    <r>
      <rPr>
        <sz val="14"/>
        <rFont val="Arial"/>
        <family val="2"/>
      </rPr>
      <t>з обласного бюджету районному бюджету:</t>
    </r>
  </si>
  <si>
    <r>
      <t>Інша субвенція</t>
    </r>
    <r>
      <rPr>
        <sz val="14"/>
        <rFont val="Arial"/>
        <family val="2"/>
      </rPr>
      <t xml:space="preserve"> районному бюджету </t>
    </r>
    <r>
      <rPr>
        <i/>
        <sz val="14"/>
        <rFont val="Arial"/>
        <family val="2"/>
      </rPr>
      <t xml:space="preserve">(57 000,00грн.) </t>
    </r>
    <r>
      <rPr>
        <sz val="14"/>
        <rFont val="Arial"/>
        <family val="2"/>
      </rPr>
      <t>на:</t>
    </r>
  </si>
  <si>
    <r>
      <t xml:space="preserve">на виконання заходів районної </t>
    </r>
    <r>
      <rPr>
        <b/>
        <sz val="14"/>
        <rFont val="Arial"/>
        <family val="2"/>
      </rPr>
      <t>Програми фінансування робіт з будівництва, реконструкції, ремонту та утримання автомобільних доріг загального користування місцевого значення у Житомирському районі на 2016-2020 роки</t>
    </r>
  </si>
  <si>
    <t>08.06.2016 №323-20/301; 06.05.23016 №1169/04; 09.06.2016 №2815/47/2-16</t>
  </si>
  <si>
    <t>13.06.2016 №103/01-16</t>
  </si>
  <si>
    <t>Виділити кошти на капремонт доріг загального користування місцевого значення у Житомирському районі на 2016 рік</t>
  </si>
  <si>
    <t>16.06.2016 №290</t>
  </si>
  <si>
    <r>
      <t xml:space="preserve">Районна рада; заява депутата районної ради Назарчук А.Л.; заява директора Озерянківської ЗОШ І-Ііст. Сарафін М.С.; заява </t>
    </r>
    <r>
      <rPr>
        <b/>
        <sz val="14"/>
        <rFont val="Arial"/>
        <family val="2"/>
      </rPr>
      <t>Дехтяренко С.С.</t>
    </r>
    <r>
      <rPr>
        <sz val="14"/>
        <rFont val="Arial"/>
        <family val="2"/>
      </rPr>
      <t xml:space="preserve"> с.Озерянка</t>
    </r>
  </si>
  <si>
    <t>14.03.2016 №338-20/315; 098.06.2016 №31; 07.06.2016 №б/н</t>
  </si>
  <si>
    <t>на придбання компресора, набору пневмоінструментів та жарочної шафи</t>
  </si>
  <si>
    <t>на надання матеріальної допомоги на придбання ліків для жителя с.Озерянка Дехтяренка С.С.</t>
  </si>
  <si>
    <t>14.06.2016 №В-1050/14; 14.06.2016 №б/н</t>
  </si>
  <si>
    <r>
      <t xml:space="preserve">РКК РДА; заява </t>
    </r>
    <r>
      <rPr>
        <b/>
        <sz val="14"/>
        <rFont val="Arial"/>
        <family val="2"/>
      </rPr>
      <t xml:space="preserve">Волков І.В. </t>
    </r>
    <r>
      <rPr>
        <sz val="14"/>
        <rFont val="Arial"/>
        <family val="2"/>
      </rPr>
      <t>с.Скоморохи</t>
    </r>
  </si>
  <si>
    <t>14.06.2016 №Г-1049/14; 13.06.2016 №б/н</t>
  </si>
  <si>
    <r>
      <t xml:space="preserve">РКК РДА; заява </t>
    </r>
    <r>
      <rPr>
        <b/>
        <sz val="14"/>
        <rFont val="Arial"/>
        <family val="2"/>
      </rPr>
      <t>Галайдін С.Ф.</t>
    </r>
    <r>
      <rPr>
        <sz val="14"/>
        <rFont val="Arial"/>
        <family val="2"/>
      </rPr>
      <t xml:space="preserve"> с.Болярка</t>
    </r>
  </si>
  <si>
    <t>Надати матеріальну допомогу у звязку із скрутним матеріальним становищем</t>
  </si>
  <si>
    <t>Надати матеріальну допомогу у звязку з пожежею у житловому будинку та господарчій будівлі  08.07.2015 року</t>
  </si>
  <si>
    <t>Рішення 7 сесії Ліщинської сільської ради 7 скликання від 03.06.2016</t>
  </si>
  <si>
    <r>
      <t xml:space="preserve">Виконання заходів </t>
    </r>
    <r>
      <rPr>
        <b/>
        <sz val="14"/>
        <rFont val="Arial"/>
        <family val="2"/>
      </rPr>
      <t>Програми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t>
    </r>
  </si>
  <si>
    <t>15.06.2016 №39</t>
  </si>
  <si>
    <t>Відділ державної реєстрації РДА</t>
  </si>
  <si>
    <t>Виділити кошти для забезпечення роботи відділу</t>
  </si>
  <si>
    <r>
      <t xml:space="preserve">РКК РДА, Районна рада, заява </t>
    </r>
    <r>
      <rPr>
        <b/>
        <sz val="14"/>
        <rFont val="Arial"/>
        <family val="2"/>
      </rPr>
      <t>Русятинський О.В.</t>
    </r>
    <r>
      <rPr>
        <sz val="14"/>
        <rFont val="Arial"/>
        <family val="2"/>
      </rPr>
      <t xml:space="preserve"> с. Ліщин</t>
    </r>
  </si>
  <si>
    <t>20.05.2016 №Р-951/14</t>
  </si>
  <si>
    <r>
      <t xml:space="preserve">РКК РДА, Районна рада, заява </t>
    </r>
    <r>
      <rPr>
        <b/>
        <sz val="14"/>
        <rFont val="Arial"/>
        <family val="2"/>
      </rPr>
      <t>Решетнюк О.М.</t>
    </r>
    <r>
      <rPr>
        <sz val="14"/>
        <rFont val="Arial"/>
        <family val="2"/>
      </rPr>
      <t xml:space="preserve"> с. Озерянка</t>
    </r>
  </si>
  <si>
    <t>20.05.2016 №Г-952/14</t>
  </si>
  <si>
    <t>17.05.2016 №Ю-934/14</t>
  </si>
  <si>
    <r>
      <t xml:space="preserve">РКК РДА, заява </t>
    </r>
    <r>
      <rPr>
        <b/>
        <sz val="14"/>
        <rFont val="Arial"/>
        <family val="2"/>
      </rPr>
      <t>Ющенко Д.О.</t>
    </r>
    <r>
      <rPr>
        <sz val="14"/>
        <rFont val="Arial"/>
        <family val="2"/>
      </rPr>
      <t xml:space="preserve"> с. Троянів</t>
    </r>
  </si>
  <si>
    <t>11.05.2016 №П-905/14</t>
  </si>
  <si>
    <r>
      <t xml:space="preserve">РКК РДА, Районна рада, заява </t>
    </r>
    <r>
      <rPr>
        <b/>
        <sz val="14"/>
        <rFont val="Arial"/>
        <family val="2"/>
      </rPr>
      <t>Подорожній А.В.</t>
    </r>
    <r>
      <rPr>
        <sz val="14"/>
        <rFont val="Arial"/>
        <family val="2"/>
      </rPr>
      <t xml:space="preserve"> с. Левків</t>
    </r>
  </si>
  <si>
    <t>Надати матеріальну допомогу на дитину, як члена сім'ї учасника АТО /2008р.н./</t>
  </si>
  <si>
    <r>
      <t xml:space="preserve">РКК РДА, Районна рада, заява </t>
    </r>
    <r>
      <rPr>
        <b/>
        <sz val="14"/>
        <rFont val="Arial"/>
        <family val="2"/>
      </rPr>
      <t>Головня А.М.</t>
    </r>
    <r>
      <rPr>
        <sz val="14"/>
        <rFont val="Arial"/>
        <family val="2"/>
      </rPr>
      <t xml:space="preserve"> с. Троянів</t>
    </r>
  </si>
  <si>
    <t>Надати матеріальну допомогу на дитину, як члена сім'ї учасника АТО /1999р.н./</t>
  </si>
  <si>
    <t>16.05.2016 №Г-930/14</t>
  </si>
  <si>
    <r>
      <t xml:space="preserve">РКК РДА,  заява </t>
    </r>
    <r>
      <rPr>
        <b/>
        <sz val="14"/>
        <rFont val="Arial"/>
        <family val="2"/>
      </rPr>
      <t>Грабівська Т.С.</t>
    </r>
    <r>
      <rPr>
        <sz val="14"/>
        <rFont val="Arial"/>
        <family val="2"/>
      </rPr>
      <t xml:space="preserve"> с.Перлявка</t>
    </r>
  </si>
  <si>
    <t>Надати матеріальну допомогу у звязку з пожежею у житловому будинку 21.04.2016р.</t>
  </si>
  <si>
    <t>11.05.2016 №А-896/14</t>
  </si>
  <si>
    <t xml:space="preserve">12.05.2016 №С-911/14 </t>
  </si>
  <si>
    <r>
      <t xml:space="preserve">КТКВК 080300 "Поліклініки та амбулаторії" </t>
    </r>
    <r>
      <rPr>
        <i/>
        <sz val="14"/>
        <rFont val="Arial"/>
        <family val="2"/>
      </rPr>
      <t>(200 000,00 грн.)</t>
    </r>
  </si>
  <si>
    <r>
      <t xml:space="preserve">Виділити кошти для оплати                                       </t>
    </r>
    <r>
      <rPr>
        <i/>
        <sz val="14"/>
        <rFont val="Arial"/>
        <family val="2"/>
      </rPr>
      <t>(66 329,00 грн.)</t>
    </r>
    <r>
      <rPr>
        <b/>
        <sz val="14"/>
        <rFont val="Arial"/>
        <family val="2"/>
      </rPr>
      <t xml:space="preserve"> :</t>
    </r>
  </si>
  <si>
    <t>Виділити кошти для організації роботи позашкільної установи на:</t>
  </si>
  <si>
    <t>Виділити кошти Кравченку В.Г. на облаштування спортивного майданчика в дитячому будинку сімейного типу</t>
  </si>
  <si>
    <t>18.03.2016 №155-20/170</t>
  </si>
  <si>
    <t>Житомирська районна федерація футболу, Житомирська районна рада</t>
  </si>
  <si>
    <t xml:space="preserve">заробітну плату </t>
  </si>
  <si>
    <t>придбання атрибутики для нагородження переможців (медалі,кубки,статуетки), поліграфічна продукція</t>
  </si>
  <si>
    <t>РКК РДА, Житомирська районна рада, Житомирська районна федерація футболу</t>
  </si>
  <si>
    <t>оплата праці, нарахування на оплату праці, послуги банку</t>
  </si>
  <si>
    <t>24.03.2016 №04 29.03.2016 №177-20/187</t>
  </si>
  <si>
    <t>Виділити кошти для проведення поточного ремонту приміщення ФАПу с.Глибочок</t>
  </si>
  <si>
    <t>Житомирський ОМВК</t>
  </si>
  <si>
    <t>придбання ПММ для здійснення доставки призовників, військовозобов'язаних під час призову по мобілізації та на навчальні збори до пунктів збору</t>
  </si>
  <si>
    <t>забезпечення поштових витрат на оповіщення громадян та керівників підприємств</t>
  </si>
  <si>
    <t>18.03.2016 №153-20/168</t>
  </si>
  <si>
    <t>24.03.2016 №160-20/179.1</t>
  </si>
  <si>
    <t>Депутатське зверення Гули Р.М., Житомирська районна рада</t>
  </si>
  <si>
    <t>Депутатське зверення Гребенюка О.П., Житомирська районна рада</t>
  </si>
  <si>
    <t>25.03.2016 №174-20/184</t>
  </si>
  <si>
    <t>Виділити кошти для ремонту дороги від залізничного переїзду до в'їзду в селище Озерне</t>
  </si>
  <si>
    <t>26.05.2016 №78 13.05.2016 №252-20/266,       28.04.2016 №77</t>
  </si>
  <si>
    <t>посуд</t>
  </si>
  <si>
    <r>
      <t xml:space="preserve">РКК РДА,ОДА заява </t>
    </r>
    <r>
      <rPr>
        <b/>
        <sz val="14"/>
        <rFont val="Arial"/>
        <family val="2"/>
      </rPr>
      <t>Кравчук Л.П.</t>
    </r>
    <r>
      <rPr>
        <sz val="14"/>
        <rFont val="Arial"/>
        <family val="2"/>
      </rPr>
      <t xml:space="preserve"> с.Кодня</t>
    </r>
  </si>
  <si>
    <t>30.05.2016 №К-982/14 23.05.2016 №К-2405/10</t>
  </si>
  <si>
    <t>Виділити кошти на проведення капітального ремонту даху та фасаду Новогуйвинського будинку культури</t>
  </si>
  <si>
    <t>05.05.2016 №90</t>
  </si>
  <si>
    <t>Тер.центр соц.обслуговування громадян Житомирського району</t>
  </si>
  <si>
    <t>технічне обслуговування вогнегасників</t>
  </si>
  <si>
    <t>проходження спеціального навчання</t>
  </si>
  <si>
    <t>укомплектування пожежного щитка</t>
  </si>
  <si>
    <t>просочення дерев'яник конструкцій горища</t>
  </si>
  <si>
    <t>обладнання адмінбудинку автоматичною пожежною сигналізацією</t>
  </si>
  <si>
    <t>проведення водомережі та водовідведення</t>
  </si>
  <si>
    <t>11.04.2016 №3411</t>
  </si>
  <si>
    <t>УПСЗН ЖРДА</t>
  </si>
  <si>
    <t>за електроенергію</t>
  </si>
  <si>
    <t>за природний газ</t>
  </si>
  <si>
    <t>телекомунікаційних послуг</t>
  </si>
  <si>
    <t>придбання активних апаратних носіїв інформації</t>
  </si>
  <si>
    <t>за технічні висновки при списуванні основних засобів та інших необоротних активів</t>
  </si>
  <si>
    <t>за конверти марковані</t>
  </si>
  <si>
    <t>за канцтовари</t>
  </si>
  <si>
    <t>13.05.2016 №253-20/267</t>
  </si>
  <si>
    <t>Житомирська районна рада, завідувач ФАПом с.Скоморохи</t>
  </si>
  <si>
    <t>26.04.2016 №235-20/249 18.03.2016 №155-20/170, 19.04.2016 №5</t>
  </si>
  <si>
    <t>13.04.2016 №213-20/225</t>
  </si>
  <si>
    <t>Виділити кошти для облаштування спортивного майданчику з синтетичним покриттям в смт.Озерне</t>
  </si>
  <si>
    <t>11.04.2016 №391 19.04.2016 №217-20/231    11.04.2016 №392</t>
  </si>
  <si>
    <t>Архівний сектор Житомирської РДА, відділ культури і туризму ЖРДА</t>
  </si>
  <si>
    <r>
      <t xml:space="preserve">Виділити кошти </t>
    </r>
    <r>
      <rPr>
        <i/>
        <sz val="14"/>
        <rFont val="Arial"/>
        <family val="2"/>
      </rPr>
      <t>(КТКВК-010116    -206 287,00грн.)</t>
    </r>
    <r>
      <rPr>
        <sz val="14"/>
        <rFont val="Arial"/>
        <family val="2"/>
      </rPr>
      <t xml:space="preserve"> на:</t>
    </r>
  </si>
  <si>
    <t>призначення на виплату зарплати працівникам ДНЗ забезпечено в повному обсязі до кінця року</t>
  </si>
  <si>
    <t>Виділити кошти  50 відсотків вартості на частку співфінансування придбання шкільного автобуса для перевезення дітей, що проживають в сільській місцевості</t>
  </si>
  <si>
    <t>загиблі</t>
  </si>
  <si>
    <t>поранені, лікування</t>
  </si>
  <si>
    <t>пожежі</t>
  </si>
  <si>
    <t>опинились у скрутному становищі</t>
  </si>
  <si>
    <t>інші</t>
  </si>
  <si>
    <r>
      <t>передбачено в районному бюджеті на зазначені цілі 73 110 грн. Крім того згідно рішення облради від 19.05.2016 №213 виділено додатково 70 000 грн.-</t>
    </r>
    <r>
      <rPr>
        <i/>
        <sz val="14"/>
        <rFont val="Arial"/>
        <family val="2"/>
      </rPr>
      <t xml:space="preserve"> </t>
    </r>
    <r>
      <rPr>
        <b/>
        <i/>
        <sz val="14"/>
        <rFont val="Arial"/>
        <family val="2"/>
      </rPr>
      <t>п.129</t>
    </r>
    <r>
      <rPr>
        <i/>
        <sz val="14"/>
        <rFont val="Arial"/>
        <family val="2"/>
      </rPr>
      <t xml:space="preserve"> пропозицій</t>
    </r>
  </si>
  <si>
    <t>11.04.2016 № А-750/14; 04.04.2016 №А-1811/10; 19.04.2016 № А-800/14, 19.04.2016 №216-20/230; 04.05.2016 №А-847/14, 22.04.2016 №А-2111/10, 26.05.2016 №268-20/281, 26.05.2016 №269-20/282, 26.05.2016 №269-20/282, 26.05.2016 №268-20/281</t>
  </si>
  <si>
    <t>26.05.2016 №268-20/281</t>
  </si>
  <si>
    <t>25.05.2016 №Ж-969/14</t>
  </si>
  <si>
    <r>
      <t xml:space="preserve">РКК РДА, заява </t>
    </r>
    <r>
      <rPr>
        <b/>
        <sz val="14"/>
        <rFont val="Arial"/>
        <family val="2"/>
      </rPr>
      <t>Жигадло В.Ф.</t>
    </r>
    <r>
      <rPr>
        <sz val="14"/>
        <rFont val="Arial"/>
        <family val="2"/>
      </rPr>
      <t xml:space="preserve"> с.Покостівка</t>
    </r>
  </si>
  <si>
    <t>Надати матеріальну допомогу на лікування (чергова операція) після ДТП</t>
  </si>
  <si>
    <t xml:space="preserve">субвенції з державного бюджету місцевим бюджетам </t>
  </si>
  <si>
    <t>стабілізаційна дотація з державного бюджету місцевим бюджетам</t>
  </si>
  <si>
    <t xml:space="preserve"> залишку коштів освітньої субвенції з державного бюджету</t>
  </si>
  <si>
    <t xml:space="preserve"> залишку коштів медичної субвенції з державного бюджету</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</si>
  <si>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</si>
  <si>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придбання ноотбука для експлуатації мультимедійного пристрою районної бібліотеки</t>
  </si>
  <si>
    <t>придбання стільців для кабінетів районного будинку культури</t>
  </si>
  <si>
    <t>виготовлення технічної документації на будівлю Високопічської школи мистецтв</t>
  </si>
  <si>
    <t>придбання мультимедійного проектора для Новогуйвинської музичної школи</t>
  </si>
  <si>
    <t>придбання бензину</t>
  </si>
  <si>
    <t>виплата добових для проведення районних та обласних заходів на липень-грудень місяці</t>
  </si>
  <si>
    <t>оплата послуг за перевезення учасників районних та  обласних заходів</t>
  </si>
  <si>
    <r>
      <t xml:space="preserve">Виділити кошти для виконання загальнодержавної програми"Національний план дій щодо реалізації Конвенції ООН про права дитини на 2011-2016 роки" </t>
    </r>
    <r>
      <rPr>
        <i/>
        <sz val="14"/>
        <rFont val="Arial"/>
        <family val="2"/>
      </rPr>
      <t>(14 000,00 грн.)</t>
    </r>
    <r>
      <rPr>
        <b/>
        <sz val="14"/>
        <rFont val="Arial"/>
        <family val="2"/>
      </rPr>
      <t xml:space="preserve"> на:</t>
    </r>
  </si>
  <si>
    <r>
      <t xml:space="preserve">РКК РДА, Районна рада, заява </t>
    </r>
    <r>
      <rPr>
        <b/>
        <sz val="14"/>
        <rFont val="Arial"/>
        <family val="2"/>
      </rPr>
      <t>Попласького В.І</t>
    </r>
    <r>
      <rPr>
        <sz val="14"/>
        <rFont val="Arial"/>
        <family val="2"/>
      </rPr>
      <t>. с.Улянівка</t>
    </r>
  </si>
  <si>
    <r>
      <t xml:space="preserve">РКК РДА, Районна рада, заява </t>
    </r>
    <r>
      <rPr>
        <b/>
        <sz val="14"/>
        <rFont val="Arial"/>
        <family val="2"/>
      </rPr>
      <t>Русятинського І.В.</t>
    </r>
    <r>
      <rPr>
        <sz val="14"/>
        <rFont val="Arial"/>
        <family val="2"/>
      </rPr>
      <t xml:space="preserve"> с.Ліщин</t>
    </r>
  </si>
  <si>
    <r>
      <t xml:space="preserve">РКК РДА, заява </t>
    </r>
    <r>
      <rPr>
        <b/>
        <sz val="14"/>
        <rFont val="Arial"/>
        <family val="2"/>
      </rPr>
      <t>Редін В.С.</t>
    </r>
    <r>
      <rPr>
        <sz val="14"/>
        <rFont val="Arial"/>
        <family val="2"/>
      </rPr>
      <t xml:space="preserve"> смт Озерне</t>
    </r>
  </si>
  <si>
    <r>
      <t xml:space="preserve">УПСЗН РДА; </t>
    </r>
    <r>
      <rPr>
        <b/>
        <sz val="14"/>
        <rFont val="Arial"/>
        <family val="2"/>
      </rPr>
      <t xml:space="preserve">Шахрай О.Д. </t>
    </r>
    <r>
      <rPr>
        <sz val="14"/>
        <rFont val="Arial"/>
        <family val="2"/>
      </rPr>
      <t>- мати загиблого, зареєстрована та проживає с.Левків; дружина Шахрай В.В. зареєстрована м.Житомир, проживає с.Левків</t>
    </r>
  </si>
  <si>
    <r>
      <t xml:space="preserve">РКК РДА,ОДА заява </t>
    </r>
    <r>
      <rPr>
        <b/>
        <sz val="14"/>
        <rFont val="Arial"/>
        <family val="2"/>
      </rPr>
      <t>Дерев'янко С.В.</t>
    </r>
    <r>
      <rPr>
        <sz val="14"/>
        <rFont val="Arial"/>
        <family val="2"/>
      </rPr>
      <t xml:space="preserve"> с.Березівка</t>
    </r>
  </si>
  <si>
    <r>
      <t xml:space="preserve">РКК РДА, Районна рада, заява </t>
    </r>
    <r>
      <rPr>
        <b/>
        <sz val="14"/>
        <rFont val="Arial"/>
        <family val="2"/>
      </rPr>
      <t>Журавський М.Й.</t>
    </r>
    <r>
      <rPr>
        <sz val="14"/>
        <rFont val="Arial"/>
        <family val="2"/>
      </rPr>
      <t xml:space="preserve"> с.Вигода</t>
    </r>
  </si>
  <si>
    <r>
      <t xml:space="preserve">РКК РДА, Районна рада, заява </t>
    </r>
    <r>
      <rPr>
        <b/>
        <sz val="14"/>
        <rFont val="Arial"/>
        <family val="2"/>
      </rPr>
      <t xml:space="preserve">Сидорчук М.І. </t>
    </r>
    <r>
      <rPr>
        <sz val="14"/>
        <rFont val="Arial"/>
        <family val="2"/>
      </rPr>
      <t>с.Вереси</t>
    </r>
  </si>
  <si>
    <r>
      <t xml:space="preserve">РКК РДА,ОДА заява </t>
    </r>
    <r>
      <rPr>
        <b/>
        <sz val="14"/>
        <rFont val="Arial"/>
        <family val="2"/>
      </rPr>
      <t>Красногорська В.О.</t>
    </r>
    <r>
      <rPr>
        <sz val="14"/>
        <rFont val="Arial"/>
        <family val="2"/>
      </rPr>
      <t xml:space="preserve"> с.Пряжів</t>
    </r>
  </si>
  <si>
    <r>
      <t xml:space="preserve">РКК РДА,ОДА заява </t>
    </r>
    <r>
      <rPr>
        <b/>
        <sz val="14"/>
        <rFont val="Arial"/>
        <family val="2"/>
      </rPr>
      <t>Івашова В.О.</t>
    </r>
    <r>
      <rPr>
        <sz val="14"/>
        <rFont val="Arial"/>
        <family val="2"/>
      </rPr>
      <t>; зареєстрована с.Рудня-Городище,  проживає м.Житомир</t>
    </r>
  </si>
  <si>
    <r>
      <t xml:space="preserve">РКК РДА, ОДА, Районна рада, заява </t>
    </r>
    <r>
      <rPr>
        <b/>
        <sz val="14"/>
        <rFont val="Arial"/>
        <family val="2"/>
      </rPr>
      <t xml:space="preserve">Зименко І.В. </t>
    </r>
    <r>
      <rPr>
        <sz val="14"/>
        <rFont val="Arial"/>
        <family val="2"/>
      </rPr>
      <t>с.Вертокиївка</t>
    </r>
  </si>
  <si>
    <r>
      <t xml:space="preserve">РКК РДА,Районна рада, заява </t>
    </r>
    <r>
      <rPr>
        <b/>
        <sz val="14"/>
        <rFont val="Arial"/>
        <family val="2"/>
      </rPr>
      <t>Зименко В.М.</t>
    </r>
    <r>
      <rPr>
        <sz val="14"/>
        <rFont val="Arial"/>
        <family val="2"/>
      </rPr>
      <t xml:space="preserve"> с.Вертокиївка</t>
    </r>
  </si>
  <si>
    <r>
      <t xml:space="preserve">РКК РДА,депутатське звернення Развадовського В.Й., заява </t>
    </r>
    <r>
      <rPr>
        <b/>
        <sz val="14"/>
        <rFont val="Arial"/>
        <family val="2"/>
      </rPr>
      <t>Шевчук Л.І.</t>
    </r>
    <r>
      <rPr>
        <sz val="14"/>
        <rFont val="Arial"/>
        <family val="2"/>
      </rPr>
      <t xml:space="preserve"> с.Іванівка</t>
    </r>
  </si>
  <si>
    <t>21.04.2016 № Я-821/14; 14.04.2016 №178-Ж2/р</t>
  </si>
  <si>
    <r>
      <t xml:space="preserve">РКК РДА, депутатське звернення Развадовського В.Й., заява </t>
    </r>
    <r>
      <rPr>
        <b/>
        <sz val="14"/>
        <rFont val="Arial"/>
        <family val="2"/>
      </rPr>
      <t>Якимчук Р.М.</t>
    </r>
    <r>
      <rPr>
        <sz val="14"/>
        <rFont val="Arial"/>
        <family val="2"/>
      </rPr>
      <t xml:space="preserve"> с.Висока Піч</t>
    </r>
  </si>
  <si>
    <t>26.04.2016 №232-20/246; 27.04.2016 №Ю-845/14</t>
  </si>
  <si>
    <r>
      <t xml:space="preserve">Районна рада,  РКК РДА, заява </t>
    </r>
    <r>
      <rPr>
        <b/>
        <sz val="14"/>
        <rFont val="Arial"/>
        <family val="2"/>
      </rPr>
      <t>Юрчик В.В.</t>
    </r>
    <r>
      <rPr>
        <sz val="14"/>
        <rFont val="Arial"/>
        <family val="2"/>
      </rPr>
      <t xml:space="preserve"> с.Зарічани</t>
    </r>
  </si>
  <si>
    <t>15.05.2016 № 185</t>
  </si>
  <si>
    <t>придбання баяна для Глибочицького будинку культури</t>
  </si>
  <si>
    <t>придбання дров для Глибочицького ДНЗ "Веселка"</t>
  </si>
  <si>
    <t>оплату електроенергії для Глибочицького ДНЗ "Веселка"</t>
  </si>
  <si>
    <t>придбання господарських товарів для Глибочицького ДНЗ "Веселка"</t>
  </si>
  <si>
    <t>придбання господарських товарів для Гадзинського ДНЗ "Сонечко"</t>
  </si>
  <si>
    <t xml:space="preserve">по КФК 080300"Поліклініки та амбулаторії" </t>
  </si>
  <si>
    <t>по КФК 080600 "Фельдшерсько-акушерські пункти"</t>
  </si>
  <si>
    <r>
      <t xml:space="preserve">КТКВК 080101 "Лікарні" </t>
    </r>
    <r>
      <rPr>
        <i/>
        <sz val="14"/>
        <rFont val="Arial"/>
        <family val="2"/>
      </rPr>
      <t>(3 913 290 грн.)</t>
    </r>
  </si>
  <si>
    <t xml:space="preserve">по КФК 080101 "Лікарні" </t>
  </si>
  <si>
    <t>перенести на розгляд наступної сесії районної ради</t>
  </si>
  <si>
    <t>в т.ч.зарплата</t>
  </si>
  <si>
    <t xml:space="preserve">вільного залишку коштів загального фонду районного бюджету  </t>
  </si>
  <si>
    <t xml:space="preserve">надходжень від відшкодування втрат сільськогосподарського та лісогосподарського виробництва           </t>
  </si>
  <si>
    <r>
      <t xml:space="preserve">цільовий фонд, створений районною радою     </t>
    </r>
    <r>
      <rPr>
        <b/>
        <sz val="16"/>
        <rFont val="Arial Narrow"/>
        <family val="2"/>
      </rPr>
      <t xml:space="preserve">  </t>
    </r>
  </si>
  <si>
    <t xml:space="preserve">бюджету розвитку          </t>
  </si>
  <si>
    <t>ВСЬОГО</t>
  </si>
  <si>
    <t>Залишок резервного фонду</t>
  </si>
  <si>
    <t>Залишок спецфонду від відшкодування втрат на поч.року</t>
  </si>
  <si>
    <t>Залишок коштів бюджету розвитку</t>
  </si>
  <si>
    <t>Залишок цільових фондів</t>
  </si>
  <si>
    <t>перерозподіл кошторисних призначень</t>
  </si>
  <si>
    <t xml:space="preserve">перевиконання дохідної частини районного бюджету </t>
  </si>
  <si>
    <t>Станишівська сільска рада</t>
  </si>
  <si>
    <t>згідно розпорядження голови РДА від 31.05.2016 №108 виділено матеріальну допомогу в сумі 200 грн.</t>
  </si>
  <si>
    <t>09.06.2016 №Б-1032/14; 02.06.2016 №Б-2446/10</t>
  </si>
  <si>
    <t>Надати матеріальну допомогу на лікування та  для придбання дров (учасник АТО)</t>
  </si>
  <si>
    <t>09.06.2016 №Г-1033/14; 03.06.2016 №Г-2448/10</t>
  </si>
  <si>
    <t>розглянути в разі затвердження відповідної районної Програми</t>
  </si>
  <si>
    <t>09.05.2016 №01-16/143</t>
  </si>
  <si>
    <t>Відділ економічного розвитку і торгівлі РДА</t>
  </si>
  <si>
    <r>
      <t xml:space="preserve">Виділити кошти на виконання заходів </t>
    </r>
    <r>
      <rPr>
        <b/>
        <sz val="14"/>
        <rFont val="Arial"/>
        <family val="2"/>
      </rPr>
      <t xml:space="preserve">Програми підтримки малого підприємництва у Житомирському районі на 2015-2016 роки </t>
    </r>
    <r>
      <rPr>
        <sz val="14"/>
        <rFont val="Arial"/>
        <family val="2"/>
      </rPr>
      <t xml:space="preserve">(проведення урочистостей для відзначення професійного свята Дня підприємця- </t>
    </r>
    <r>
      <rPr>
        <i/>
        <sz val="14"/>
        <rFont val="Arial"/>
        <family val="2"/>
      </rPr>
      <t>придбання грамот, подяк, рамок, квіткової продукції, конвертів, марок, подарунків</t>
    </r>
    <r>
      <rPr>
        <sz val="14"/>
        <rFont val="Arial"/>
        <family val="2"/>
      </rPr>
      <t>)</t>
    </r>
  </si>
  <si>
    <r>
      <t>РКК РДА, звернення депутата Житомирської районної ради</t>
    </r>
    <r>
      <rPr>
        <b/>
        <sz val="14"/>
        <rFont val="Arial"/>
        <family val="2"/>
      </rPr>
      <t xml:space="preserve"> </t>
    </r>
    <r>
      <rPr>
        <sz val="14"/>
        <rFont val="Arial"/>
        <family val="2"/>
      </rPr>
      <t>Кліменко В.М.</t>
    </r>
    <r>
      <rPr>
        <b/>
        <sz val="14"/>
        <rFont val="Arial"/>
        <family val="2"/>
      </rPr>
      <t>;</t>
    </r>
    <r>
      <rPr>
        <sz val="14"/>
        <rFont val="Arial"/>
        <family val="2"/>
      </rPr>
      <t xml:space="preserve"> заява</t>
    </r>
    <r>
      <rPr>
        <b/>
        <sz val="14"/>
        <rFont val="Arial"/>
        <family val="2"/>
      </rPr>
      <t xml:space="preserve"> Лівандовської Є.О.</t>
    </r>
    <r>
      <rPr>
        <sz val="14"/>
        <rFont val="Arial"/>
        <family val="2"/>
      </rPr>
      <t xml:space="preserve"> смт Озерне</t>
    </r>
  </si>
  <si>
    <t>Надати матеріальну допомогу на лікування Лівандовської Є.О./онкозахворювання/, Лівандовського В.М./інсульт/</t>
  </si>
  <si>
    <r>
      <t xml:space="preserve">РКК РДА, ОДА, заява </t>
    </r>
    <r>
      <rPr>
        <b/>
        <sz val="14"/>
        <rFont val="Arial"/>
        <family val="2"/>
      </rPr>
      <t>Павлюк Л.П.</t>
    </r>
    <r>
      <rPr>
        <sz val="14"/>
        <rFont val="Arial"/>
        <family val="2"/>
      </rPr>
      <t xml:space="preserve"> с.Троянів; зареєстрована м.Житомир</t>
    </r>
  </si>
  <si>
    <r>
      <t xml:space="preserve">Загальна кошторисна вартість будівництва в поточних цінах станом на 23.03.2016 складає 1 498 558 грн.; </t>
    </r>
    <r>
      <rPr>
        <i/>
        <sz val="14"/>
        <rFont val="Arial"/>
        <family val="2"/>
      </rPr>
      <t>рішенням 5 сесії селищної ради від 26.02.2016 №60 виділено 120,0 тис.грн.</t>
    </r>
  </si>
  <si>
    <t>селищна рада планує виділити з перевиконання власних доходів загального фонду селищного бюджету за перше півріччя 200,0 тис.грн.</t>
  </si>
  <si>
    <t>пропонується вирішити за рахунок кошторису по ЗОШ</t>
  </si>
  <si>
    <r>
      <t xml:space="preserve">Виділити кошти для відкриття центру розвитку дитини в Озерненському ДНЗ на </t>
    </r>
    <r>
      <rPr>
        <i/>
        <sz val="14"/>
        <rFont val="Arial"/>
        <family val="2"/>
      </rPr>
      <t>(359 317,00грн.)</t>
    </r>
    <r>
      <rPr>
        <b/>
        <sz val="14"/>
        <rFont val="Arial"/>
        <family val="2"/>
      </rPr>
      <t>:</t>
    </r>
  </si>
  <si>
    <r>
      <t xml:space="preserve">РКК РДА, РКК  ОДА, заява </t>
    </r>
    <r>
      <rPr>
        <b/>
        <sz val="14"/>
        <rFont val="Arial"/>
        <family val="2"/>
      </rPr>
      <t xml:space="preserve">Мельниченко Д.А. </t>
    </r>
    <r>
      <rPr>
        <sz val="14"/>
        <rFont val="Arial"/>
        <family val="2"/>
      </rPr>
      <t>с.Крути, зареєстрований м.Житомир</t>
    </r>
  </si>
  <si>
    <t>Березівська с/рада</t>
  </si>
  <si>
    <t>Високопічська с/рада</t>
  </si>
  <si>
    <t>Глибочаснська с/рада</t>
  </si>
  <si>
    <t>Головенківська с/рада</t>
  </si>
  <si>
    <t>Заможненська с/рада</t>
  </si>
  <si>
    <t>Коднянська с/рада</t>
  </si>
  <si>
    <t>Луківська с/рада</t>
  </si>
  <si>
    <t>Миролюбівська с/рада</t>
  </si>
  <si>
    <t>Озерянківська с/рада</t>
  </si>
  <si>
    <t>Пісківська с/рада</t>
  </si>
  <si>
    <t>Рудня_Городищенська с/рада</t>
  </si>
  <si>
    <t>Сінгурівська с/рада</t>
  </si>
  <si>
    <t>Троянівська с/рада</t>
  </si>
  <si>
    <t>Вересівська с/рада</t>
  </si>
  <si>
    <t>звернутись за місцем реєстрації</t>
  </si>
  <si>
    <r>
      <t xml:space="preserve">РКК РДА; ОДА; заява </t>
    </r>
    <r>
      <rPr>
        <b/>
        <sz val="14"/>
        <rFont val="Arial"/>
        <family val="2"/>
      </rPr>
      <t>Бабчук В.М.</t>
    </r>
    <r>
      <rPr>
        <sz val="14"/>
        <rFont val="Arial"/>
        <family val="2"/>
      </rPr>
      <t xml:space="preserve">  Тетерівський масив, зареєстрований м.Житомир</t>
    </r>
  </si>
  <si>
    <t>02.06.2016 №237; 13.06.2016 №46</t>
  </si>
  <si>
    <t>Розпорядження голови РДА; відділ у справах сімї, молоді та спорту РДА</t>
  </si>
  <si>
    <r>
      <t xml:space="preserve">заробітна плата з підвищенням мінімальної зарплати забезпечено в повному обсязі; </t>
    </r>
    <r>
      <rPr>
        <i/>
        <sz val="14"/>
        <rFont val="Arial"/>
        <family val="2"/>
      </rPr>
      <t>потреба в коштах на виплату надбавки працівникам установи в розмірі 50% до окладу на липень-грудень -29904 грн.; надати розпорядження  голови ради про встановлення надбавки директору</t>
    </r>
  </si>
  <si>
    <t>13.06.2016 №б/н</t>
  </si>
  <si>
    <t>Виділити кошти на преміювання для відзначення державних свят та ювілейних дат</t>
  </si>
  <si>
    <t>09.06.2016 №В-1034/14; 03.06.2016 №В-2452/10</t>
  </si>
  <si>
    <r>
      <t xml:space="preserve">РКК РДА; ОДА; заява </t>
    </r>
    <r>
      <rPr>
        <b/>
        <sz val="14"/>
        <rFont val="Arial"/>
        <family val="2"/>
      </rPr>
      <t xml:space="preserve">Волков І.В. </t>
    </r>
    <r>
      <rPr>
        <sz val="14"/>
        <rFont val="Arial"/>
        <family val="2"/>
      </rPr>
      <t>с.Скоморохи</t>
    </r>
  </si>
  <si>
    <t>Відділ ЖКГ РДА</t>
  </si>
  <si>
    <r>
      <t xml:space="preserve">на виконання заходів </t>
    </r>
    <r>
      <rPr>
        <b/>
        <i/>
        <sz val="14"/>
        <rFont val="Arial"/>
        <family val="2"/>
      </rPr>
      <t xml:space="preserve">Програми про кошти для забезпечення виконня депутатських повноважень та порядок їх використання  на 2016-2017роки </t>
    </r>
    <r>
      <rPr>
        <sz val="14"/>
        <rFont val="Arial"/>
        <family val="2"/>
      </rPr>
      <t>- 15,0 тис.грн.; на виконання заходів Програми соціальної підтримки сімей з онкохворими дітьми на 2016- 2020 роки - 65,0 тис.грн.</t>
    </r>
    <r>
      <rPr>
        <i/>
        <sz val="14"/>
        <rFont val="Arial"/>
        <family val="2"/>
      </rPr>
      <t>( знаходиться на лікуванні в Києві, вартість однієї крапельниці біохімії - 40,0 тис.грн.; потребує операції в Ізраїлі; вартість операції 120,0 тис.дол. США)</t>
    </r>
  </si>
  <si>
    <t>Житомирській райдержадміністрації для Зарічанського ДНЗ "Джерельце":</t>
  </si>
  <si>
    <t xml:space="preserve"> КУ "Центральна районна лікарня" Житомирської районної ради для "Амбулаторії загальної практики сімейної медицини" с.Зарічани Житомирського району Житомирської області: </t>
  </si>
  <si>
    <r>
      <t xml:space="preserve">Програми соціальної підтримки учасників антитерористичної операції, військовослужбовців і поранених учасників АТО та вшанування памяті загиблих на 2016-2018 роки </t>
    </r>
    <r>
      <rPr>
        <i/>
        <sz val="12"/>
        <rFont val="Arial"/>
        <family val="2"/>
      </rPr>
      <t>(</t>
    </r>
    <r>
      <rPr>
        <b/>
        <i/>
        <sz val="12"/>
        <rFont val="Arial"/>
        <family val="2"/>
      </rPr>
      <t>загиблим</t>
    </r>
    <r>
      <rPr>
        <i/>
        <sz val="12"/>
        <rFont val="Arial"/>
        <family val="2"/>
      </rPr>
      <t xml:space="preserve"> по 10,0 тис.грн.на 1 сім'ю, 60,0 тис.грн. на 2016-2018р.; </t>
    </r>
    <r>
      <rPr>
        <b/>
        <i/>
        <sz val="12"/>
        <rFont val="Arial"/>
        <family val="2"/>
      </rPr>
      <t xml:space="preserve">пораненим </t>
    </r>
    <r>
      <rPr>
        <i/>
        <sz val="12"/>
        <rFont val="Arial"/>
        <family val="2"/>
      </rPr>
      <t>по 1,0 тис.грн.на одного уч АТО, 50,0 тис.грн.на 2016-2018р.)</t>
    </r>
  </si>
  <si>
    <t>60000 / 3= 20000 грн.; 50000 / 3 = 16600 грн.</t>
  </si>
  <si>
    <t xml:space="preserve">06.04.2016 №Д-726/14   </t>
  </si>
  <si>
    <t xml:space="preserve">07.04.2016 №Р-728/14   </t>
  </si>
  <si>
    <t xml:space="preserve">07.04.2016 №Г-740/14 </t>
  </si>
  <si>
    <t xml:space="preserve">07.04.2016 №О-739/14 </t>
  </si>
  <si>
    <t xml:space="preserve">07.04.2016 №І-738/14 </t>
  </si>
  <si>
    <t xml:space="preserve">28.03.2016 №Д-658/14 </t>
  </si>
  <si>
    <t>Надати матеріальну допомогу на придбання слухового апарату</t>
  </si>
  <si>
    <t xml:space="preserve">Надати матеріальну допомогу на лікування/ліквідатор Чорнобильської АЕС, інвалід І-ї групи/ </t>
  </si>
  <si>
    <t>Надати матеріальну допомогу на лікування (Інвалід ІІІ-ї групи)</t>
  </si>
  <si>
    <t xml:space="preserve">12.04.2016 №К-768/14 </t>
  </si>
  <si>
    <t>Надати матеріальну допомогу на дитину, як члена сім'ї учасника АТО /2014р.н./</t>
  </si>
  <si>
    <t>Надати матеріальну допомогу на дітей, як членів сім'ї учасника АТО /2008 р.н.,2014р.н./</t>
  </si>
  <si>
    <t>Надати матеріальну допомогу на дітей, як членів сім'ї учасника АТО /2002 р.н.,2010р.н./</t>
  </si>
  <si>
    <t>Надати матеріальну допомогу на дитину, як члена сім'ї учасника АТО /2008 р.н./</t>
  </si>
  <si>
    <t>Надати матеріальну допомогу на дитину, як члена сім'ї учасника АТО /2014 р.н./</t>
  </si>
  <si>
    <t>Надати матеріальну допомогу на дитину, як члена сім'ї учасника АТО /2009 р.н./(заявник - дружина учасника АТО)</t>
  </si>
  <si>
    <t>Надати матеріальну допомогу на дитину, як члена сім'ї учасника АТО /2015 р.н./</t>
  </si>
  <si>
    <t>Надати матеріальну допомогу на дітей, як членів сім'ї учасника АТО /2000р.н.,2015р.н./</t>
  </si>
  <si>
    <t>Надати матеріальну допомогу на дитину, як члена сім'ї учасника АТО /2016р.н./</t>
  </si>
  <si>
    <t xml:space="preserve">12.04.2016 №К-767/14 </t>
  </si>
  <si>
    <t>Надати матеріальну допомогу на дітей, як членів сім'ї учасника АТО /2001р.н.,2015р.н./</t>
  </si>
  <si>
    <t xml:space="preserve">14.04.2016 №Б-779/14 </t>
  </si>
  <si>
    <t>Надати матеріальну допомогу на дитину, як члена сім'ї учасника АТО /2007р.н./</t>
  </si>
  <si>
    <t xml:space="preserve">14.04.2016 №І-778/14 </t>
  </si>
  <si>
    <t>Надати матеріальну допомогу на дитину, як члена сім'ї учасника АТО /2004р.н./</t>
  </si>
  <si>
    <t>Надати матеріальну допомогу на лікування (Інвалід ІІ-ї групи)</t>
  </si>
  <si>
    <t xml:space="preserve">Виділити кошти на відкриття та поточний ремонт приміщення  ФАПу в с.Слобода Селець </t>
  </si>
  <si>
    <t>Надати матеріальну допомогу на лікування новонародженої дитини</t>
  </si>
  <si>
    <t xml:space="preserve">Надати матеріальну допомогу на лікування та реабілітацію (учасник АТО) </t>
  </si>
  <si>
    <t>У звязку з недостатністю кошторисних призначень, передбачених у ДБ на 2016 рік, виділити кошти:</t>
  </si>
  <si>
    <t>06.06.2016 №01-25/285</t>
  </si>
  <si>
    <t>Камянської ЗОШ І-ІІ ст.</t>
  </si>
  <si>
    <t>Виділити кошти на харчування дітей в пришкільних таборах на 2016 рік (319 уч.х21,74 грн.х14дн.)</t>
  </si>
  <si>
    <t>06.06.2016 №01-25/286</t>
  </si>
  <si>
    <t>Відповідно до п.2 постанови КМУ від 25.04.2016 №321, виділити кошти на придбання підручників для 4-7 класів</t>
  </si>
  <si>
    <t>07.06.2016 №01-25/288</t>
  </si>
  <si>
    <t>поточні ремонти загальноосвітніх шкіл, послуги з первинного технічного огляду котлів</t>
  </si>
  <si>
    <t>придбання обладнання для довгострокового користування</t>
  </si>
  <si>
    <t>капітальний ремонт будівлі (утеплення фасадів та покрівлі, ремонт покрівлі, заміна вікон та зовнішніх дверей) ЗОШ І-ІІст. в с.Черемошне  Житомирського району Житомирської області (коригування)</t>
  </si>
  <si>
    <t>капітальний ремонт будівлі (утеплення фасадів та покрівлі, ремонт покрівлі, заміна вікон та зовнішніх дверей) ЗОШ І-ІІІ ст. в с.Миролюбівка  Житомирського району Житомирської області (коригування)</t>
  </si>
  <si>
    <t>капітальний ремонт будівлі (утеплення фасадів та покрівлі, ремонт покрівлі, заміна вікон та зовнішніх дверей) ЗОШ І-ІІІ ст. в с.Троянів  Житомирського району Житомирської області (коригування)</t>
  </si>
  <si>
    <t>капітальний ремонт будівлі (утеплення фасадів та покрівлі,ремонт покрівлі, заміна вікон та зовнішніх дверей) ЗОШ І-ІІІст.в с.Станишівка Житомирського району Житомирської області (коригування)</t>
  </si>
  <si>
    <t>меблі для роздягальної кімнати</t>
  </si>
  <si>
    <t>дидактичні матеріали</t>
  </si>
  <si>
    <t>20.05.2016 №12,     24.05.2016 №265-20/278</t>
  </si>
  <si>
    <t>20.05.2016 №11,     24.05.2016 №266-20/279</t>
  </si>
  <si>
    <t>05.04.2016 №23 13.04.2016 №211-20/223 13.05.2016 №251-20/265</t>
  </si>
  <si>
    <t>18.04.2016 №33 26.04.2016 №236-20/250</t>
  </si>
  <si>
    <t>05.05.2016 №97 11.05.2016 №249-20/263</t>
  </si>
  <si>
    <t>Завідувач Озерненського ДНЗ "Сонячний теремок", Житомирська районна рада</t>
  </si>
  <si>
    <t>Завідувач Новогуйвинським ДНЗ, Житомирська районна рада</t>
  </si>
  <si>
    <t>Завідувач Новогуйвинської АЗПСМ, Житомирська районна рада</t>
  </si>
  <si>
    <t>Директор Новогуйвинської гімназії, Житомирська районна рада</t>
  </si>
  <si>
    <t>24.05.2016 №264-20/277,       16.05.2016 №30-05/2016</t>
  </si>
  <si>
    <t>Житомирська районна державна лікарня ветеритарної медицини, Житомирська районна рада</t>
  </si>
  <si>
    <t>Виділити кошти на оплату земельного податку</t>
  </si>
  <si>
    <t>05.04.2016 №205-20/215,       31.03.2016 №01-15/25</t>
  </si>
  <si>
    <t>Архівний сектор Житомирської РДА, Житомирська районна рада</t>
  </si>
  <si>
    <t>придбання канцтоварів</t>
  </si>
  <si>
    <t>обслуговування оргтехніки</t>
  </si>
  <si>
    <t>придбання оргтехніки</t>
  </si>
  <si>
    <t>оплату інтернет-послуг</t>
  </si>
  <si>
    <t>25.05.2016 №4419</t>
  </si>
  <si>
    <t>УПСЗН Житомирської РДА</t>
  </si>
  <si>
    <t>КТКВК 090209 "Інші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</si>
  <si>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КТКВК 090214 "Пільги окремим категоріям громадян з послуг зв'язку "</t>
  </si>
  <si>
    <t>КТКВК 170102 "Компенсаційні виплати на пільговий проїзд автомобільним транспортом окремим категоріям громадян "</t>
  </si>
  <si>
    <r>
      <t xml:space="preserve">РКК РДА,ОДА, заява </t>
    </r>
    <r>
      <rPr>
        <b/>
        <sz val="14"/>
        <rFont val="Arial"/>
        <family val="2"/>
      </rPr>
      <t xml:space="preserve">Степанець О.С. </t>
    </r>
    <r>
      <rPr>
        <sz val="14"/>
        <rFont val="Arial"/>
        <family val="2"/>
      </rPr>
      <t xml:space="preserve">с.Сінгурі </t>
    </r>
  </si>
  <si>
    <t xml:space="preserve">дані видатки не відносяться до бюджетних видатків </t>
  </si>
  <si>
    <t>Виділити кошти на завершення будівництва нової школи в с.Кодня з одночасним фінансуванням витрат по охороні будівництва</t>
  </si>
  <si>
    <t>Виділити кошти для співфінансування проекту (90%-1348,702 тис.грн.) "Капітальний ремонт тепломережі КП "Озерне" в смт.Озерне Житомирського району"</t>
  </si>
  <si>
    <t>утриматись у звязку з очікуванням реорганізації установи</t>
  </si>
  <si>
    <t>17.03.2016 №148-20/163; 10.03.2016 №17;  03.06.2016 №35</t>
  </si>
  <si>
    <t xml:space="preserve">виготовлення штампів </t>
  </si>
  <si>
    <r>
      <t xml:space="preserve">забезпечення функціонування організаційних та управлінських структур ОМВК </t>
    </r>
    <r>
      <rPr>
        <i/>
        <sz val="14"/>
        <rFont val="Arial"/>
        <family val="2"/>
      </rPr>
      <t>(друк карток первинного обліку, облікових карток, меддокументів)</t>
    </r>
  </si>
  <si>
    <t>Надати матеріальну допомогу на відновлення непридатного для проживання житла після пожежі 06.11.2003 р.</t>
  </si>
  <si>
    <r>
      <t xml:space="preserve">РКК РДА, Житомирська районна рада, заява </t>
    </r>
    <r>
      <rPr>
        <b/>
        <sz val="14"/>
        <rFont val="Arial"/>
        <family val="2"/>
      </rPr>
      <t xml:space="preserve">Меньшикова О.П. </t>
    </r>
    <r>
      <rPr>
        <sz val="14"/>
        <rFont val="Arial"/>
        <family val="2"/>
      </rPr>
      <t>с.Нова Василівка, ліквідатор ЧАЕС І кат.; інвалід війни ІІІ гр.; пенсіонер Міноборони</t>
    </r>
  </si>
  <si>
    <r>
      <t xml:space="preserve">РКК РДА,Районна рада, заява </t>
    </r>
    <r>
      <rPr>
        <b/>
        <sz val="14"/>
        <rFont val="Arial"/>
        <family val="2"/>
      </rPr>
      <t xml:space="preserve">Антоневський М.Й. </t>
    </r>
    <r>
      <rPr>
        <sz val="14"/>
        <rFont val="Arial"/>
        <family val="2"/>
      </rPr>
      <t>с.Іванівка</t>
    </r>
  </si>
  <si>
    <r>
      <t xml:space="preserve">виконання заходів </t>
    </r>
    <r>
      <rPr>
        <b/>
        <i/>
        <sz val="14"/>
        <rFont val="Arial"/>
        <family val="2"/>
      </rPr>
      <t>Програми про кошти для забезпечення виконня депутатських повноважень та порядок їх використання  на 2016-2017роки</t>
    </r>
  </si>
  <si>
    <r>
      <t>Районна рада; звернення депутата Районної ради</t>
    </r>
    <r>
      <rPr>
        <b/>
        <sz val="14"/>
        <rFont val="Arial"/>
        <family val="2"/>
      </rPr>
      <t xml:space="preserve"> </t>
    </r>
    <r>
      <rPr>
        <sz val="14"/>
        <rFont val="Arial"/>
        <family val="2"/>
      </rPr>
      <t>Назарчук В.В.</t>
    </r>
    <r>
      <rPr>
        <b/>
        <sz val="14"/>
        <rFont val="Arial"/>
        <family val="2"/>
      </rPr>
      <t>;</t>
    </r>
    <r>
      <rPr>
        <sz val="14"/>
        <rFont val="Arial"/>
        <family val="2"/>
      </rPr>
      <t xml:space="preserve"> Туровецька с/рада</t>
    </r>
  </si>
  <si>
    <t>відділу освіти Житомирської райдержадміністрації на придбання дошки шкільної  для Сінгурівської ЗОШ І-ІІІ ст.</t>
  </si>
  <si>
    <r>
      <t xml:space="preserve">Р РДА, заява </t>
    </r>
    <r>
      <rPr>
        <b/>
        <sz val="14"/>
        <rFont val="Arial"/>
        <family val="2"/>
      </rPr>
      <t>Мельник О.О.</t>
    </r>
    <r>
      <rPr>
        <sz val="14"/>
        <rFont val="Arial"/>
        <family val="2"/>
      </rPr>
      <t xml:space="preserve"> с.Висока Піч</t>
    </r>
  </si>
  <si>
    <t>не вказано перелік інвентарю та обладнання; поточні видатки пропонується здійснити за рахунок кошторису по ЗОШ</t>
  </si>
  <si>
    <t>Надати матеріальну допомогу у звязку з пожежею в житловому будинку 26.05.2016 р.</t>
  </si>
  <si>
    <t>Залишок коштів перевиконання</t>
  </si>
  <si>
    <t>Виділити кошти на компенсацію автотранспортним підпрємствам за перевезення пільгових категорій громадян</t>
  </si>
  <si>
    <t>реконструкція існуючого приміщення під блок санвузлів в ЗОШ І-ІІІ ст. с.Ліщин Житомирського району</t>
  </si>
  <si>
    <r>
      <t xml:space="preserve">Виділити кошти для ЗОШ району </t>
    </r>
    <r>
      <rPr>
        <i/>
        <sz val="14"/>
        <rFont val="Arial"/>
        <family val="2"/>
      </rPr>
      <t>(36 758 808,40 грн.)</t>
    </r>
    <r>
      <rPr>
        <sz val="14"/>
        <rFont val="Arial"/>
        <family val="2"/>
      </rPr>
      <t xml:space="preserve"> на:</t>
    </r>
  </si>
  <si>
    <r>
      <t xml:space="preserve">КЕКВ 2730"Інші виплати населенню" </t>
    </r>
    <r>
      <rPr>
        <sz val="14"/>
        <rFont val="Arial"/>
        <family val="2"/>
      </rPr>
      <t xml:space="preserve">на рідкісні орфанні захворювання </t>
    </r>
  </si>
  <si>
    <r>
      <t>ПКД відсутня. Невикористаний вільний залишок коштів с/бюджету - 63,3 тис.грн.; сума додатково отриманих доходів загального фонду за 5 м-ців п.р. - 100,8 тис.грн.;</t>
    </r>
    <r>
      <rPr>
        <b/>
        <i/>
        <sz val="14"/>
        <rFont val="Arial"/>
        <family val="2"/>
      </rPr>
      <t xml:space="preserve"> п. №154</t>
    </r>
  </si>
  <si>
    <t xml:space="preserve">У звязку з недостатністю кошторисних призначень, виділити додатково кошти на проведення електровимірів в електроустановках та блискавкозахистів об'єктів </t>
  </si>
  <si>
    <t>360000-15000=345000</t>
  </si>
  <si>
    <t>Надати матеріальну допомогу на лікування та реабілітацію ( учасник АТО) (прописаний на території ОТГ)</t>
  </si>
  <si>
    <t>даний вид матерільної допомоги районними програмами не передбачено</t>
  </si>
  <si>
    <t xml:space="preserve">Надати матеріальну допомогу на покращення соціально-побутових умов ( учасник АТО) </t>
  </si>
  <si>
    <t>24.02.2016 №Ю-408/14; 17.02.2016 №Ю-782/10</t>
  </si>
  <si>
    <t xml:space="preserve">26.04.2016 №Я-837/14; 19.04.2016 №Я-1898/10   </t>
  </si>
  <si>
    <t xml:space="preserve">21.03.2016 №С-612/14 ; 15.03.2016 №С-1325/10  </t>
  </si>
  <si>
    <t>04.03.2016 №Д-503/14; 22.02.2016 №Д-797/10</t>
  </si>
  <si>
    <t>21.03.2016 №М-614/14; 18.03.2016 №158-20/174</t>
  </si>
  <si>
    <t>04.04.2016 №Н-703/14; 01.04.2016 №190-20/200</t>
  </si>
  <si>
    <t>04.04.2016 № Я-704/14; 01.04.2016 №190-20/200</t>
  </si>
  <si>
    <t xml:space="preserve">04.04.2016 №О-715/14; 04.04.2016 №198-20/208 </t>
  </si>
  <si>
    <t>13.04.2016 №К-777/14; 12.04.2016 №209-20/221</t>
  </si>
  <si>
    <t>18.04.2016 №К-795/14</t>
  </si>
  <si>
    <t>Надати матеріальну допомогу на дітей, як членів сім'ї учасника АТО /2004р.н.,2011р.н./</t>
  </si>
  <si>
    <t xml:space="preserve">03.03.2016 №Ж-500/14; 03.03.2016 №136-20/122 </t>
  </si>
  <si>
    <t>03.03.2016 №С-499/14; 03.03.2016 №135-20/121</t>
  </si>
  <si>
    <t>28.03.2016 № К-659/14; 22.03.2016 №К-1353/10</t>
  </si>
  <si>
    <t>01.04.2016 № І-669/14; 24.03.2016 №І-1000/10</t>
  </si>
  <si>
    <t>31.05.2016 №299-20/285 23.05.2016 №98</t>
  </si>
  <si>
    <t xml:space="preserve">Озерянківська с.р., Житомирська районна </t>
  </si>
  <si>
    <t>Виділити кошти на ремонт даху приміщення сільської ради</t>
  </si>
  <si>
    <t>01.06.2016 №301-20/287</t>
  </si>
  <si>
    <t>Житомирська районна рада</t>
  </si>
  <si>
    <t>оплату квіткової продукції та довідників депутата (КЕКВ 2210)</t>
  </si>
  <si>
    <t>премії по нагородженню до ювілеїв та професійних свят(КЕКВ 2730)</t>
  </si>
  <si>
    <t>висвітлення діяльності Житомирської районної ради (КЕКВ 2240)</t>
  </si>
  <si>
    <t>01.06.2016 №302-20/288</t>
  </si>
  <si>
    <t>оплату праці працівникам виконавчого апарату (КЕКВ 2111)</t>
  </si>
  <si>
    <t>нарахування на оплату праці(КЕКВ2120)</t>
  </si>
  <si>
    <t>04.04.2016 № Ц-701/14; 01.04.2016 №188-20/198</t>
  </si>
  <si>
    <t>13.04.2016 № З-776/14; 12.04.2016 №210-20/222</t>
  </si>
  <si>
    <t>21.04.2016 № Ш-820/14;14.04.2016 №177-Ж 2/р</t>
  </si>
  <si>
    <t>Надати матеріальну допомогу на лікування(інвалід ІІ гр.,онкохвора)</t>
  </si>
  <si>
    <t>26.04.2016 №230-20/244; 27.04.2016 №Д-847/14</t>
  </si>
  <si>
    <t>Надати матеріальну допомогу на дитину, як члена сім'ї учасника АТО /2005р.н./</t>
  </si>
  <si>
    <r>
      <t xml:space="preserve">Виділити кошти на протипожежні заходи  на </t>
    </r>
    <r>
      <rPr>
        <i/>
        <sz val="14"/>
        <rFont val="Arial"/>
        <family val="2"/>
      </rPr>
      <t>(403 700,00 грн.)</t>
    </r>
    <r>
      <rPr>
        <sz val="14"/>
        <rFont val="Arial"/>
        <family val="2"/>
      </rPr>
      <t>:</t>
    </r>
  </si>
  <si>
    <r>
      <t>Виділити коштів для введення та утримання 5,0 ст.фахівців із соціальної роботи</t>
    </r>
    <r>
      <rPr>
        <b/>
        <sz val="14"/>
        <rFont val="Arial"/>
        <family val="2"/>
      </rPr>
      <t xml:space="preserve">                                 </t>
    </r>
    <r>
      <rPr>
        <sz val="14"/>
        <rFont val="Arial"/>
        <family val="2"/>
      </rPr>
      <t xml:space="preserve"> </t>
    </r>
    <r>
      <rPr>
        <i/>
        <sz val="14"/>
        <rFont val="Arial"/>
        <family val="2"/>
      </rPr>
      <t>(193 673,00 грн.)</t>
    </r>
    <r>
      <rPr>
        <b/>
        <i/>
        <sz val="14"/>
        <rFont val="Arial"/>
        <family val="2"/>
      </rPr>
      <t xml:space="preserve"> </t>
    </r>
    <r>
      <rPr>
        <sz val="14"/>
        <rFont val="Arial"/>
        <family val="2"/>
      </rPr>
      <t>на:</t>
    </r>
  </si>
  <si>
    <r>
      <t xml:space="preserve">Виділити кошти на покриття недостатності коштів для функціонування установи </t>
    </r>
    <r>
      <rPr>
        <i/>
        <sz val="14"/>
        <rFont val="Arial"/>
        <family val="2"/>
      </rPr>
      <t>(15 500,00 грн.)</t>
    </r>
    <r>
      <rPr>
        <sz val="14"/>
        <rFont val="Arial"/>
        <family val="2"/>
      </rPr>
      <t>на:</t>
    </r>
  </si>
  <si>
    <r>
      <t xml:space="preserve">Виділити кошти </t>
    </r>
    <r>
      <rPr>
        <i/>
        <sz val="14"/>
        <rFont val="Arial"/>
        <family val="2"/>
      </rPr>
      <t xml:space="preserve">(10 500,00 грн.) </t>
    </r>
    <r>
      <rPr>
        <sz val="14"/>
        <rFont val="Arial"/>
        <family val="2"/>
      </rPr>
      <t>на:</t>
    </r>
  </si>
  <si>
    <r>
      <t xml:space="preserve">Виділити кошти </t>
    </r>
    <r>
      <rPr>
        <i/>
        <sz val="14"/>
        <rFont val="Arial"/>
        <family val="2"/>
      </rPr>
      <t xml:space="preserve">(КТКВК 250404 -        59 000,00 грн.) </t>
    </r>
    <r>
      <rPr>
        <sz val="14"/>
        <rFont val="Arial"/>
        <family val="2"/>
      </rPr>
      <t xml:space="preserve">на: </t>
    </r>
  </si>
  <si>
    <t>оплату водопостачання та водовідведення (КЕКВ 2272) -підвищення тарифів</t>
  </si>
  <si>
    <t>оплату електроенергії (КЕКВ 2273) - підвищення тарифів</t>
  </si>
  <si>
    <t>Рішення 5 сесії 7 скликання від 26.04.2016 р. Глибочицької с.р.</t>
  </si>
  <si>
    <t>19.04.2016 №222-20/236    14.04.2016 №4    21.03.2016 №686</t>
  </si>
  <si>
    <t>Виділення коштів для заміни вікон в Іванівській ЗОШ І-ІІІст.</t>
  </si>
  <si>
    <t>25.02.2016 №20 02.03.2016 №129-20/115</t>
  </si>
  <si>
    <t>Директор Троянівської ЗОШ І-ІІІст., Житомирська районна рада</t>
  </si>
  <si>
    <t>Виділити кошти на ремонт покрівлі майстерні і котельні Троянівської ЗОШ І-ІІІст.</t>
  </si>
  <si>
    <t>25.02.2016 №19 03.03.2016 №139-20/125</t>
  </si>
  <si>
    <t>03.03.2016 №142-20/128     29.02.2016 №217-2/30    16.02.2016 №19</t>
  </si>
  <si>
    <t>Житомирська районна рада,Служба у справах дітей Житомирської РДА, Депутатське звернення Гула Р.М., Пісківська с.р.</t>
  </si>
  <si>
    <t xml:space="preserve">01.12.2015 №430/02     </t>
  </si>
  <si>
    <t>Житомирський районний центр соціальних служб для сім'ї, дітей та молоді</t>
  </si>
  <si>
    <t>оплату праці</t>
  </si>
  <si>
    <t>нарахування на оплату праці</t>
  </si>
  <si>
    <t>придбання предметів, матеріалів та інвентарю</t>
  </si>
  <si>
    <t>оплата послуг (крім комунальних)</t>
  </si>
  <si>
    <t>видатки на відрядження</t>
  </si>
  <si>
    <t>Житомирська районна рада,ЦНАП Житомирської РДА</t>
  </si>
  <si>
    <t>29.02.2016 №53 03.03.2016 №140-20/126</t>
  </si>
  <si>
    <t>Виділити кошти для поточного ремонту сходів головного входу Новогуйвинської гімназії Житомирського району (улаштування пандусу)</t>
  </si>
  <si>
    <t>на програмне забезпечення, заправку картриджів</t>
  </si>
  <si>
    <t>придбання компютерної техніки</t>
  </si>
  <si>
    <t>15.06.2016 №128</t>
  </si>
  <si>
    <t>Пісківська сільська рада</t>
  </si>
  <si>
    <t>Виділити кошти на поточний ремонт вуличного освітлення</t>
  </si>
  <si>
    <t>в с.Піски Житомирського району Житомирської області</t>
  </si>
  <si>
    <t>в с.Скоморохи Житомирського району Житомирської області</t>
  </si>
  <si>
    <t>на придбання компютерної техніки, канцтоварів, господарських матеріалів та іншого приладдя</t>
  </si>
  <si>
    <t>змінити Тетерівську ОТГ на Сінгурівську сільську раду</t>
  </si>
  <si>
    <r>
      <t xml:space="preserve">на виконання заходів </t>
    </r>
    <r>
      <rPr>
        <b/>
        <sz val="14"/>
        <rFont val="Arial"/>
        <family val="2"/>
      </rPr>
      <t>Програми підтримки малого підприємництва у Житомирському районі на 2015-2016 роки</t>
    </r>
    <r>
      <rPr>
        <sz val="14"/>
        <rFont val="Arial"/>
        <family val="2"/>
      </rPr>
      <t xml:space="preserve"> </t>
    </r>
    <r>
      <rPr>
        <i/>
        <sz val="14"/>
        <rFont val="Arial"/>
        <family val="2"/>
      </rPr>
      <t>(при внесенні змін до програми)</t>
    </r>
  </si>
  <si>
    <r>
      <t xml:space="preserve">на виконання заходів районної </t>
    </r>
    <r>
      <rPr>
        <b/>
        <sz val="14"/>
        <rFont val="Arial"/>
        <family val="2"/>
      </rPr>
      <t xml:space="preserve">Програми фінансування робіт з будівництва, реконструкції, ремонту та утримання автомобільних доріг загального користування місцевого значення у Житомирському районі на 2016-2020 роки </t>
    </r>
  </si>
  <si>
    <t>14.06.2016 №338</t>
  </si>
  <si>
    <t>Рішення 8 сесії Зарічанської сільської ради 7 скликання від 09.06.2016</t>
  </si>
  <si>
    <t>для відділу освіти Житомирської райдержадміністрації на капітальний ремонт приміщення Зарічанської ЗОШ І-ІІ ст.</t>
  </si>
  <si>
    <t>для відділу освіти Житомирської райдержадміністрації на капітальний ремонт системи опалення Зарічанської ЗОШ І-ІІ ст.</t>
  </si>
  <si>
    <t xml:space="preserve"> на придбання ламп бактерицидних ОSRAM з підставкою</t>
  </si>
  <si>
    <t>на придбання апарату для електрофорезу ПОТОК 01 М</t>
  </si>
  <si>
    <t>на придбання насадок комірцевих</t>
  </si>
  <si>
    <t xml:space="preserve">на придбання піпеток дозаторів </t>
  </si>
  <si>
    <t>на придбання насадок на спину</t>
  </si>
  <si>
    <t xml:space="preserve"> відділу освіти Житомирської райдержадміністрації для проведення заміру опору, ізоляції і перевірки спрацювання приладів захисту електричних мереж та електроустановок від короткого замикання для Зарічанської ЗОШ І-ІІ ст.</t>
  </si>
  <si>
    <t xml:space="preserve">  КУ "Центральна районна лікарня" Житомирської районної ради на придбання апарату УВЧ 80 для "Амбулаторії загальної практики сімейної медицини" с.Зарічани Житомирського району Житомирської області</t>
  </si>
  <si>
    <t xml:space="preserve"> КУ "Центральна районна лікарня" Житомирської районної ради на придбання водонагрівача для фізіотерапевтичного відділення для КУ "Центральна районна лікарня"</t>
  </si>
  <si>
    <t>Районна рада;батьківський комітет ДНЗ "Капітошка" Головенківської с/р; депутатське звернення депутата районної ради Нижника В.Т.</t>
  </si>
  <si>
    <r>
      <t xml:space="preserve">Виділити кошти на оздоровлення дітей пільгових категорій  (придбання путівок)                       </t>
    </r>
    <r>
      <rPr>
        <i/>
        <sz val="14"/>
        <rFont val="Arial"/>
        <family val="2"/>
      </rPr>
      <t>(99 000 грн.):</t>
    </r>
  </si>
  <si>
    <t>Виділити кошти на завершення благоустрою дитячого садка "Журавлик"</t>
  </si>
  <si>
    <t>17.06.2016 №353-20/330;</t>
  </si>
  <si>
    <t>Районна рада; депутатське звернення депутата райради Нечипорук Л.О.</t>
  </si>
  <si>
    <t>Виділити кошти для матеріально-технічного забезпечення навчально-виховного процесу Глибочицької ЗОШ І-ІІІ ступенів та ДНЗ "Веселка"</t>
  </si>
  <si>
    <t xml:space="preserve">на придбання шкільних парт для Глибочицької ЗОШ І-ІІІ ступенів </t>
  </si>
  <si>
    <t>на придбання морозильної камери для ДНЗ "Веселка"</t>
  </si>
  <si>
    <t>17.06.2016 №351-20/328; 14.06..2016 №1366</t>
  </si>
  <si>
    <t>Районна рада; КУ ЦРЛ</t>
  </si>
  <si>
    <t>Виділити кошти на придбання та установку дизельної електростанції для забезпечення електропостачання до відповідності І категорії</t>
  </si>
  <si>
    <t>17.06.2016 №352-20/329; 03.06.2016 №б/н; 10.06.2016 №б/н; 13.06.2016 №б/н</t>
  </si>
  <si>
    <t xml:space="preserve">Надати матеріальну  допомогу  </t>
  </si>
  <si>
    <t>на лікування Сапінській Р.А.</t>
  </si>
  <si>
    <r>
      <t>Районна рада; заява депутата райради Гребенюка О.П.; заява</t>
    </r>
    <r>
      <rPr>
        <b/>
        <sz val="14"/>
        <rFont val="Arial"/>
        <family val="2"/>
      </rPr>
      <t xml:space="preserve"> Трокоз Н.В. </t>
    </r>
    <r>
      <rPr>
        <sz val="14"/>
        <rFont val="Arial"/>
        <family val="2"/>
      </rPr>
      <t xml:space="preserve">с.Троянів; заява </t>
    </r>
    <r>
      <rPr>
        <b/>
        <sz val="14"/>
        <rFont val="Arial"/>
        <family val="2"/>
      </rPr>
      <t>Сапінської Р.А</t>
    </r>
    <r>
      <rPr>
        <sz val="14"/>
        <rFont val="Arial"/>
        <family val="2"/>
      </rPr>
      <t>. с.Троянів</t>
    </r>
  </si>
  <si>
    <t>Трокоз Н.В. опікунам, дітям-сиротам Демченко Т.С. і Демченко В.С.</t>
  </si>
  <si>
    <r>
      <t>виконання заходів</t>
    </r>
    <r>
      <rPr>
        <b/>
        <i/>
        <sz val="14"/>
        <rFont val="Arial"/>
        <family val="2"/>
      </rPr>
      <t xml:space="preserve"> Програми про кошти для забезпечення виконня депутатських повноважень та порядок їх використання  на 2016-2017роки</t>
    </r>
  </si>
  <si>
    <t>17.06.2016 №354-20/331; 14.06.2016 №б/н; 14.06.2016 №20-3/168</t>
  </si>
  <si>
    <t>Районна рада; заява депутата районної ради Лихотворик А.П.;  Вертокиївська сільська рада</t>
  </si>
  <si>
    <t>Виділити кошти для ДНЗ "Малятко" с. Вертокиївкана придбання акустичної системи,  ноутбука та комплексної послуги для ноутбука</t>
  </si>
  <si>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r>
      <rPr>
        <sz val="14"/>
        <rFont val="Arial"/>
        <family val="2"/>
      </rPr>
      <t xml:space="preserve">; </t>
    </r>
  </si>
  <si>
    <t>придбання вікон, поточні видатки</t>
  </si>
  <si>
    <t>22.06.2016 №180</t>
  </si>
  <si>
    <t>Луківська сільська рада</t>
  </si>
  <si>
    <t>Інша субвенція районному бюджету на капітальний ремонт дошкільного закладу "Малятко" в с.Лука</t>
  </si>
  <si>
    <t>Виділити кошти</t>
  </si>
  <si>
    <t>на придбання оснащення для функціонування ФАПу в с. Слобода-Селець</t>
  </si>
  <si>
    <t>на поточний ремонт ФАПу в с.Слобода-Селець</t>
  </si>
  <si>
    <t>на придбання матеріалів та обладнання для організації опалення на твердому паливі в будинку культури с.Станишівка</t>
  </si>
  <si>
    <t>п.155 пропозицій</t>
  </si>
  <si>
    <t>п.87 пропозицій</t>
  </si>
  <si>
    <t>КЕКВ 2210</t>
  </si>
  <si>
    <t>КЕКВ 2240</t>
  </si>
  <si>
    <r>
      <t xml:space="preserve">виконання заходів </t>
    </r>
    <r>
      <rPr>
        <b/>
        <sz val="14"/>
        <rFont val="Arial"/>
        <family val="2"/>
      </rPr>
      <t>Програми забезпечення відкритості в діяльності Житомирської районної ради та Житомирської районної державної адміністрації на 2015-2017 роки</t>
    </r>
    <r>
      <rPr>
        <sz val="14"/>
        <rFont val="Arial"/>
        <family val="2"/>
      </rPr>
      <t xml:space="preserve">; </t>
    </r>
    <r>
      <rPr>
        <i/>
        <sz val="14"/>
        <rFont val="Arial"/>
        <family val="2"/>
      </rPr>
      <t xml:space="preserve"> проживає без реєстрації </t>
    </r>
  </si>
  <si>
    <r>
      <t>пропозиції відділу освіти - зробити внутрішні санвузли в приміщенні ЗОШ;</t>
    </r>
    <r>
      <rPr>
        <b/>
        <sz val="14"/>
        <rFont val="Arial"/>
        <family val="2"/>
      </rPr>
      <t xml:space="preserve"> </t>
    </r>
    <r>
      <rPr>
        <b/>
        <i/>
        <sz val="14"/>
        <rFont val="Arial"/>
        <family val="2"/>
      </rPr>
      <t>п.194 пропозицій</t>
    </r>
  </si>
  <si>
    <r>
      <t xml:space="preserve">В звязку з введенням в дію з 1 травня 2016 року нового Закону України "Про державну службу", збільшенням розміру посадових окладів, доплати за ранг та вислугу років держслужбовцям та відсутністю призначень за коштами державного бюджету, розглянути питання виділення з  місцевого бюджету коштів на виплату заробітної плати з нарахуваннями на 8 місяців 2016 року апарату та структурним підрозділам райдержадміністрації                     </t>
    </r>
    <r>
      <rPr>
        <i/>
        <sz val="14"/>
        <rFont val="Arial"/>
        <family val="2"/>
      </rPr>
      <t>(3 348 472 грн.)</t>
    </r>
  </si>
  <si>
    <r>
      <t>Інша субвенція</t>
    </r>
    <r>
      <rPr>
        <sz val="14"/>
        <rFont val="Arial"/>
        <family val="2"/>
      </rPr>
      <t xml:space="preserve"> з сільського бюджету районному бюджету на</t>
    </r>
    <r>
      <rPr>
        <b/>
        <sz val="14"/>
        <rFont val="Arial"/>
        <family val="2"/>
      </rPr>
      <t xml:space="preserve"> поточний ремонт дороги С 060713 /Житомир-Сквира-Ставище/ - Ліщин км 0+000-км 1+900"</t>
    </r>
  </si>
  <si>
    <t>Придбання в ДНЗ "Капітошка" шаф для дитячого одягу, дитячу стінку "Кухня", магнітну дошку, оргтехніку (ноутбук, принтер, сканер)</t>
  </si>
  <si>
    <t>У звязку з недостатністю коштів, виділити додатково кошти на участь вихованців ДЮСШ ЖРО ВФСТ "Колос" в обласних і Всеукраїнських змаганнях</t>
  </si>
  <si>
    <t>24.06.2016 №247/02-01; 16.06.2016 №б/н</t>
  </si>
  <si>
    <t>Левківська сільська рада; рішення 7 сесії сільської ради 7 скликання</t>
  </si>
  <si>
    <t>відділу освіти Житомирської райдержадміністрації для придбання посуду в Левківську ЗОШ І-ІІІ ст.</t>
  </si>
  <si>
    <t>для оплати електроенергії будинку культури с.Левків</t>
  </si>
  <si>
    <t>на утримання дитячого дошкільного закладу с.Левків (заробітна плата, нарахування на заробітну плату, посуд, постіль, канцприладдя, продукти харчуванняя , енергоносії, оплата послуг, відряджувальні)</t>
  </si>
  <si>
    <t>22.04.2016 №5/1214</t>
  </si>
  <si>
    <t>Лист-звернення директора Пісківської ЗОШ І-ІІІ ст. Солопа М.П.</t>
  </si>
  <si>
    <t>Виділити кошти на ремонт автомобіля  Опель Комбі" Троянівської дільничної лікарні</t>
  </si>
  <si>
    <t>17.06.2016 №358-20/335; 14.06.2016 №б/н;  07.06.2016</t>
  </si>
  <si>
    <t>Районна рада; Депутатське звернення депутата районної ради Гребенюка О.П.; заява колективу дільничної лікарні</t>
  </si>
  <si>
    <t>21.06.2016 №131</t>
  </si>
  <si>
    <t>Озерянківська сільська рада</t>
  </si>
  <si>
    <t>Виділити кошти для придбання мякого одягу сцени в будинок кульутри с.Озерянка</t>
  </si>
  <si>
    <t>Виділити кошти для придбання карнізів для облаштування сцени в Будику культури с.Озерянка</t>
  </si>
  <si>
    <t>Виділити кошти на капітальний ремонт будинку культури с.Миролюбівка Житомирського району</t>
  </si>
  <si>
    <t>01.02.2016 №Ко-217/14; 28.01.2016 №55-20/48; 17.06.2016 №6</t>
  </si>
  <si>
    <t>РКК РДА; Районна рада; кол.звернення батьків Миролюбівської ЗОШ І-ІІІ ст.; дирекція Миролюбівської ЗОШ І-ІІІ ст.</t>
  </si>
  <si>
    <t>Виділити кошти на заміну двох котлів НІІСТУ-5 для опалення приміщення школи на два сучасні енергозберігаючі котли</t>
  </si>
  <si>
    <t>22.06.2016 №П-1075/14; 15.06.2016</t>
  </si>
  <si>
    <r>
      <t xml:space="preserve">РКК РДА; заява </t>
    </r>
    <r>
      <rPr>
        <b/>
        <sz val="14"/>
        <rFont val="Arial"/>
        <family val="2"/>
      </rPr>
      <t xml:space="preserve">Поляк І.Б. </t>
    </r>
    <r>
      <rPr>
        <sz val="14"/>
        <rFont val="Arial"/>
        <family val="2"/>
      </rPr>
      <t>м.Житомир</t>
    </r>
  </si>
  <si>
    <t>Виділити кошти на поточний ремонт приміщення Озерненської АЗПСМ</t>
  </si>
  <si>
    <t>23.06.2016 №1076/14; 17.06.2016 №356-20/333; 15.06.2016 № б/н</t>
  </si>
  <si>
    <t>Виділити матеріальну допомогу на дитину  2004 р.н. (учасник АТО)</t>
  </si>
  <si>
    <r>
      <t>РКК РДА;Районна рада; заява</t>
    </r>
    <r>
      <rPr>
        <b/>
        <sz val="14"/>
        <rFont val="Arial"/>
        <family val="2"/>
      </rPr>
      <t xml:space="preserve"> Іщук М.В</t>
    </r>
    <r>
      <rPr>
        <sz val="14"/>
        <rFont val="Arial"/>
        <family val="2"/>
      </rPr>
      <t xml:space="preserve">. с.Троянів </t>
    </r>
  </si>
  <si>
    <t>17.06.2016 №359-20/336;16.06.2016; 13.06.2016; 14.06.2016; 16.06.2016; 09.06.2016 №1343</t>
  </si>
  <si>
    <t>Надати</t>
  </si>
  <si>
    <t xml:space="preserve"> матеріальну допомогу на лікування Гаврилюк Г.П., с.Калинівка (інвалід ІІ групи, виховує неповнолітнього внука)</t>
  </si>
  <si>
    <t xml:space="preserve"> матеріальну допомогу на лікування Слободенюка В.О., с.Клітчин (інвалід І гр.)</t>
  </si>
  <si>
    <t xml:space="preserve"> матеріальну допомогу на лікування  Крисану Ф.Г. с.Калинівка (інвалід І гр.)</t>
  </si>
  <si>
    <t xml:space="preserve"> матеріальну допомогу на лікування сина Кислицького Ю.О. 1993 р.н. (операція)</t>
  </si>
  <si>
    <t>на придбання медичного обладнання для ФП с.Клітчин, ФАП с.Калинівка</t>
  </si>
  <si>
    <t xml:space="preserve"> матеріальну допомогу на лікування дочки Нагорнюк О.І.,1979 р.н. с.Клітчин (інвалід дитинства І гр.)</t>
  </si>
  <si>
    <t>КЕКВ 2220</t>
  </si>
  <si>
    <t xml:space="preserve">17.06.2016 №361-20/338; 09.06.2016 №б/н; 07.06.2016; 06.06.2016; 07.06.2016; 06.06.2016 </t>
  </si>
  <si>
    <r>
      <t xml:space="preserve">Районна рада; заява депутата районної ради Давидова А.В.; заяви </t>
    </r>
    <r>
      <rPr>
        <b/>
        <sz val="14"/>
        <rFont val="Arial"/>
        <family val="2"/>
      </rPr>
      <t>Гаврилюк Г.П.</t>
    </r>
    <r>
      <rPr>
        <sz val="14"/>
        <rFont val="Arial"/>
        <family val="2"/>
      </rPr>
      <t xml:space="preserve"> с.Калинівка; </t>
    </r>
    <r>
      <rPr>
        <b/>
        <sz val="14"/>
        <rFont val="Arial"/>
        <family val="2"/>
      </rPr>
      <t xml:space="preserve"> Слободенюк Г.П.</t>
    </r>
    <r>
      <rPr>
        <sz val="14"/>
        <rFont val="Arial"/>
        <family val="2"/>
      </rPr>
      <t>, с.Клітчин ;</t>
    </r>
    <r>
      <rPr>
        <b/>
        <sz val="14"/>
        <rFont val="Arial"/>
        <family val="2"/>
      </rPr>
      <t xml:space="preserve"> Кислицької Л.П.</t>
    </r>
    <r>
      <rPr>
        <sz val="14"/>
        <rFont val="Arial"/>
        <family val="2"/>
      </rPr>
      <t xml:space="preserve"> с.Калинівка; </t>
    </r>
    <r>
      <rPr>
        <b/>
        <sz val="14"/>
        <rFont val="Arial"/>
        <family val="2"/>
      </rPr>
      <t>Крисан Ф.Г</t>
    </r>
    <r>
      <rPr>
        <sz val="14"/>
        <rFont val="Arial"/>
        <family val="2"/>
      </rPr>
      <t xml:space="preserve"> с.Калинівка; </t>
    </r>
    <r>
      <rPr>
        <b/>
        <sz val="14"/>
        <rFont val="Arial"/>
        <family val="2"/>
      </rPr>
      <t xml:space="preserve">Нагорнюк Є.С. </t>
    </r>
    <r>
      <rPr>
        <sz val="14"/>
        <rFont val="Arial"/>
        <family val="2"/>
      </rPr>
      <t>с.Клітчин; КУ ЦРЛ</t>
    </r>
  </si>
  <si>
    <r>
      <t xml:space="preserve">Районна рада; заява депутата районної ради Попова В.Г.; заяви </t>
    </r>
    <r>
      <rPr>
        <b/>
        <sz val="14"/>
        <rFont val="Arial"/>
        <family val="2"/>
      </rPr>
      <t>Багинського М.А</t>
    </r>
    <r>
      <rPr>
        <sz val="14"/>
        <rFont val="Arial"/>
        <family val="2"/>
      </rPr>
      <t xml:space="preserve">. смт Озерне; </t>
    </r>
    <r>
      <rPr>
        <b/>
        <sz val="14"/>
        <rFont val="Arial"/>
        <family val="2"/>
      </rPr>
      <t>Фаріон В.Л</t>
    </r>
    <r>
      <rPr>
        <sz val="14"/>
        <rFont val="Arial"/>
        <family val="2"/>
      </rPr>
      <t>. смт Озерне;</t>
    </r>
    <r>
      <rPr>
        <b/>
        <sz val="14"/>
        <rFont val="Arial"/>
        <family val="2"/>
      </rPr>
      <t xml:space="preserve"> Яковенко Є.Ф</t>
    </r>
    <r>
      <rPr>
        <sz val="14"/>
        <rFont val="Arial"/>
        <family val="2"/>
      </rPr>
      <t>. смт Озерне;</t>
    </r>
    <r>
      <rPr>
        <b/>
        <sz val="14"/>
        <rFont val="Arial"/>
        <family val="2"/>
      </rPr>
      <t xml:space="preserve"> Кучер С.В</t>
    </r>
    <r>
      <rPr>
        <sz val="14"/>
        <rFont val="Arial"/>
        <family val="2"/>
      </rPr>
      <t xml:space="preserve">. смт Озерне; </t>
    </r>
    <r>
      <rPr>
        <b/>
        <sz val="14"/>
        <rFont val="Arial"/>
        <family val="2"/>
      </rPr>
      <t>Тимошенко О.І</t>
    </r>
    <r>
      <rPr>
        <sz val="14"/>
        <rFont val="Arial"/>
        <family val="2"/>
      </rPr>
      <t>. смт Озерне;</t>
    </r>
    <r>
      <rPr>
        <b/>
        <sz val="14"/>
        <rFont val="Arial"/>
        <family val="2"/>
      </rPr>
      <t xml:space="preserve"> Воронова Г.О</t>
    </r>
    <r>
      <rPr>
        <sz val="14"/>
        <rFont val="Arial"/>
        <family val="2"/>
      </rPr>
      <t xml:space="preserve">. смт Озерне; </t>
    </r>
    <r>
      <rPr>
        <b/>
        <sz val="14"/>
        <rFont val="Arial"/>
        <family val="2"/>
      </rPr>
      <t xml:space="preserve">Гайдукевич Г.Н. </t>
    </r>
    <r>
      <rPr>
        <sz val="14"/>
        <rFont val="Arial"/>
        <family val="2"/>
      </rPr>
      <t>смт Озерне</t>
    </r>
  </si>
  <si>
    <t xml:space="preserve">Надати </t>
  </si>
  <si>
    <t>матеріальну допомогу на лікування Багинському М.А. смт Озерне (інвалід І гр.)</t>
  </si>
  <si>
    <t>матеріальну допомогу на лікування Фаріону В. Л. смт Озерне (інвалід ІІ гр.)</t>
  </si>
  <si>
    <t>матеріальну допомогу на лікування Яковенко Є.Ф. смт Озерне (інвалід ІІ гр.)</t>
  </si>
  <si>
    <t>матеріальну допомогу на лікування Кучер С.В. смт Озерне (інвалід ІІ гр.)</t>
  </si>
  <si>
    <t>матеріальну допомогу на лікуванняТимошенко О.І. смт Озерне (інвалід ІІ гр.)</t>
  </si>
  <si>
    <t>матеріальну допомогу у звязку з скрутним матеріальним становищем Вороновій Г.І. смт Озерне</t>
  </si>
  <si>
    <t>матеріальну допомогу у звязку з скрутним матеріальним становищем Гайдукевич Г.Н. смт Озерне</t>
  </si>
  <si>
    <r>
      <t>Районна рада; заява депутата районної ради Рожко В.О.; звернення</t>
    </r>
    <r>
      <rPr>
        <b/>
        <sz val="14"/>
        <rFont val="Arial"/>
        <family val="2"/>
      </rPr>
      <t xml:space="preserve"> Ціко В.В.</t>
    </r>
    <r>
      <rPr>
        <sz val="14"/>
        <rFont val="Arial"/>
        <family val="2"/>
      </rPr>
      <t xml:space="preserve"> с.Садки</t>
    </r>
  </si>
  <si>
    <t>Надати матеріальну допомогу на поліпшення соціально-побутових умов проживання Ціко В.В. с.Садки (інвалід ІІІ гр.)</t>
  </si>
  <si>
    <t>17.06.2016 №357-20/334; 15.06.2016</t>
  </si>
  <si>
    <t>Виділити кошти на придбання побутової техніки у ДНЗ "Малятко" с.Лука</t>
  </si>
  <si>
    <t>Районна рада; заява депутата районної ради Якімця А.В.; колективне звернення батьків дітей дошкільного віку с.Лука</t>
  </si>
  <si>
    <t>05.04.2016 №201-20/211; Б-13-М/14; 14.06.2016 №04-1004</t>
  </si>
  <si>
    <t>Житомирська районна рада, ТзОВ "Забудовник"; звернення Булак В.В.; департамент містобудування, архітектури та будівництва Житомирської ОДА</t>
  </si>
  <si>
    <t>Виділити кошти щодо компенсації понесених витрат по охороні будови за 2014р., 2015р. та І півріччя. 2016р. на об'єкті "Незавершений будівництвом дитячий садок с.Кодня Житомирського району - реконструкція під школу"</t>
  </si>
  <si>
    <t>в т.ч 2014р.- 151 006,32 грн.; 2015р. - 150 927,91 грн.; 2016р. - 74 358,85  грн.</t>
  </si>
  <si>
    <t>17.06.2016 №360-26/337; 16.06.2016 №9; 15.06.2016</t>
  </si>
  <si>
    <r>
      <rPr>
        <b/>
        <sz val="14"/>
        <rFont val="Arial"/>
        <family val="2"/>
      </rPr>
      <t xml:space="preserve">Інша субвенція </t>
    </r>
    <r>
      <rPr>
        <sz val="14"/>
        <rFont val="Arial"/>
        <family val="2"/>
      </rPr>
      <t>з сільського бюджету:</t>
    </r>
  </si>
  <si>
    <t>КУ ЦРЛ Житомирської районної ради на капітальний ремонт даху будівлі АЗПСМ с.Левків Житомирського району Житомирської області</t>
  </si>
  <si>
    <t xml:space="preserve">Надати матеріальну допомогу для відбудови житлового будинку після пожежі 10.05.2016р.  внаслідок попадання розряду блискавки, за адресою Житомирський район с.Вереси бригада Смоківка, ділянка №71  </t>
  </si>
  <si>
    <t>Надати фінансову допомогу на капітальний ремонт дитячого садка у військовому містечку №115 в с.Березівка Житомимрського району</t>
  </si>
  <si>
    <r>
      <t xml:space="preserve">на виконання заходів районної </t>
    </r>
    <r>
      <rPr>
        <b/>
        <sz val="14"/>
        <rFont val="Arial"/>
        <family val="2"/>
      </rPr>
      <t xml:space="preserve">Програми соціальної підтримки учасників антитерористичної операції, військовослужбовців і поранених учасників АТО та вшанування памяті загиблих на 2016-2018 роки; </t>
    </r>
    <r>
      <rPr>
        <i/>
        <sz val="14"/>
        <rFont val="Arial"/>
        <family val="2"/>
      </rPr>
      <t>підтвердження сільської ради, що загиблий постійно проживав з сімєю та рідними у с.Левків</t>
    </r>
  </si>
  <si>
    <r>
      <t xml:space="preserve">Невикористаний вільний залишок коштів с/бюджету - 201,7 тис.грн.; сума додатково отриманих доходів загального фонду за 5 м-ців п.р. - 305,8 тис.грн.; </t>
    </r>
    <r>
      <rPr>
        <i/>
        <sz val="14"/>
        <rFont val="Arial"/>
        <family val="2"/>
      </rPr>
      <t xml:space="preserve"> (на придбання вікон)</t>
    </r>
  </si>
  <si>
    <t>відсутня  підтвердні документи, ПКД</t>
  </si>
  <si>
    <t xml:space="preserve">ПКД в наявності </t>
  </si>
  <si>
    <t>КТКВК 090203 "Інші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</si>
  <si>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r>
      <t>виконання заходів</t>
    </r>
    <r>
      <rPr>
        <b/>
        <sz val="14"/>
        <rFont val="Arial"/>
        <family val="2"/>
      </rPr>
      <t xml:space="preserve"> Програми забезпечення відкритості в діяльності Житомирської районної ради та Житомирської районної державної адміністрації на 2015-2017 роки </t>
    </r>
  </si>
  <si>
    <t>в т.ч. заробітна плата - 11058 грн.; нарахування на заробітну плату - 2433 грн.; ш. одиниця керівника клубу за інтересами</t>
  </si>
  <si>
    <t>на придбання мясорубки</t>
  </si>
  <si>
    <t>уточнена потреба в коштах складає 442 898,42 грн.</t>
  </si>
  <si>
    <r>
      <t xml:space="preserve"> КУ ЦРЛ  пропонує штати ФАПу с.Слобода Селець  забезпечити шляхом переведення штатних одиниць із інших медзакладів району без додаткового збільшення   штатних одиниць;  </t>
    </r>
    <r>
      <rPr>
        <i/>
        <sz val="14"/>
        <rFont val="Arial"/>
        <family val="2"/>
      </rPr>
      <t xml:space="preserve">ПКД на поточний ремонт на суму 108910 грн.; 8910 грн. виділено з сільського бюджету;  розглянуто </t>
    </r>
    <r>
      <rPr>
        <b/>
        <i/>
        <sz val="14"/>
        <rFont val="Arial"/>
        <family val="2"/>
      </rPr>
      <t>п.194  пропозицій</t>
    </r>
  </si>
  <si>
    <t>29.06.2016 №б/н</t>
  </si>
  <si>
    <t>Виділити кошти на ремонт державного автомобіля</t>
  </si>
  <si>
    <t>Виділити додатково кошти по КФК 080300 "Поліклініки та амбулаторії" на заміну вікон та дверей в АЗПСМ с.Вертокиївка</t>
  </si>
  <si>
    <t>Виділити кошти на придбання музичної апаратури (акустичної системи, підсилювача, мікшерського пульта) в будинок культури с.Миролюбівка</t>
  </si>
  <si>
    <t>22.06.2016 №109; 22.06.2016 №106</t>
  </si>
  <si>
    <t>Відділ культури і туризму; Миролюбівська сільська рада</t>
  </si>
  <si>
    <t>22.06.2016 №02-20/104; 22.06.2016 №109</t>
  </si>
  <si>
    <r>
      <t xml:space="preserve">РКК РДА; ОДА; заява </t>
    </r>
    <r>
      <rPr>
        <b/>
        <sz val="14"/>
        <rFont val="Arial"/>
        <family val="2"/>
      </rPr>
      <t>Гриценко О.В.</t>
    </r>
    <r>
      <rPr>
        <sz val="14"/>
        <rFont val="Arial"/>
        <family val="2"/>
      </rPr>
      <t xml:space="preserve"> с.Березина</t>
    </r>
  </si>
  <si>
    <t>Невикористаний вільний залишок коштів с/бюджету -140,8 тис.грн.; сума додатково отриманих доходів загального фонду за 5 м-ців п.р. - 380,0 тис.грн.</t>
  </si>
  <si>
    <t>придбання вікон та дверей</t>
  </si>
  <si>
    <t>відсутні детальні реальні розрахунки та пояснення  селищної ради щодо недостатності в коштах; перенести на розгляд наступної сесії районної ради</t>
  </si>
  <si>
    <r>
      <t>Борги державного бюджету, в поточному році кошти з ДБ не передбачені;  районна Програма… щодо фінансування з місцевого бюджету не прийнята; потреба в коштах на видатки у 2016 році - 542,6 тис.грн.</t>
    </r>
    <r>
      <rPr>
        <i/>
        <sz val="14"/>
        <rFont val="Arial"/>
        <family val="2"/>
      </rPr>
      <t>( видатки поточного року, заборгованість на початок року)</t>
    </r>
  </si>
  <si>
    <t xml:space="preserve">Надати матеріальну допомогу на операцію по видаленню катаракти </t>
  </si>
  <si>
    <t>КУ ТСО Житомомирської районної ради 04.04.2016 №48</t>
  </si>
  <si>
    <t>21.06.2016 №136 ,№135; 29.06.2016 №369-20/347;</t>
  </si>
  <si>
    <t>Вересівська сільська рада; Районна рада</t>
  </si>
  <si>
    <t>Станишівська сільська рада; Районна рада</t>
  </si>
  <si>
    <t>на капітальний ремонт санвузлів Станишівської ЗОШ І-ІІІ ст.</t>
  </si>
  <si>
    <t>17.06.2016 №02-14/614;№ 02-14/615; 29.06.2016 №371-20/349</t>
  </si>
  <si>
    <t>08.06.2016 №З-1028/14; 13.06.2016 №З-1045/14; 13.06.2016 №335-20/312; 30.06.2016 № З-1088/14; 15.06.2016 №З-2715/10</t>
  </si>
  <si>
    <r>
      <t xml:space="preserve">РКК РДА; Районна рада; заява </t>
    </r>
    <r>
      <rPr>
        <b/>
        <sz val="14"/>
        <rFont val="Arial"/>
        <family val="2"/>
      </rPr>
      <t>Зозуля Г.П.</t>
    </r>
    <r>
      <rPr>
        <sz val="14"/>
        <rFont val="Arial"/>
        <family val="2"/>
      </rPr>
      <t xml:space="preserve"> с.Глибочиця; РКК ОДА</t>
    </r>
  </si>
  <si>
    <t>21.06.2016 №131; № 130; 29.06.2016 №368-20/346</t>
  </si>
  <si>
    <t>Озерянківська сільська рада; Районна рада</t>
  </si>
  <si>
    <t>26.04.2016 № М-832/14; 30.06.2016 №Р-1089/14; 22.06.2016 №190-Ж2/р; 15.06.2016 №б/н</t>
  </si>
  <si>
    <r>
      <t xml:space="preserve">РКК РДА,заява </t>
    </r>
    <r>
      <rPr>
        <b/>
        <sz val="14"/>
        <rFont val="Arial"/>
        <family val="2"/>
      </rPr>
      <t xml:space="preserve">Марчук О.М. </t>
    </r>
    <r>
      <rPr>
        <sz val="14"/>
        <rFont val="Arial"/>
        <family val="2"/>
      </rPr>
      <t xml:space="preserve">смт.Новогуйвинське;РКК РДА; депутатське звернення народного депутата України Развадовського В.Й.;  </t>
    </r>
  </si>
  <si>
    <t>30.06.2016 №Р-1090/14; 14.06.2016 №188-Ж2/р; 29.04.2016 №3</t>
  </si>
  <si>
    <t>РКК РДА; депутатське звернення Народного депутата України Развадовського В.Й.; сектор культури і туризму Тетерівської сільської ради</t>
  </si>
  <si>
    <t>Виділити кошти на придбання сценічних костюмів т асценічного взуття, цифрового фотоапарату, компютерної техніки, звукопідсилювальної апаратури, шнурів для підсилювальної апаратури, мікрофонів, світлової апаратури, облаштування кабінетів для заняття гуртків</t>
  </si>
  <si>
    <t>30.06.2016 №Б-1095/14; 24.06.2016 №2; 23.06.2016 №24</t>
  </si>
  <si>
    <t>РКК РДА; депутатське звернення депутата районної ради Білецького О.М.; директор Високопічської ЗОШ І-ІІІ ст №2 Бондарчук С.В.</t>
  </si>
  <si>
    <t>Виділити кошти для покращення матеріально-технічної бази Високопічської ЗОШ І-ІІІ ст. №26</t>
  </si>
  <si>
    <t>придбання люмінісцентних ламп</t>
  </si>
  <si>
    <t>заміна дверей</t>
  </si>
  <si>
    <t>придбання ОSB для ремонту підлоги</t>
  </si>
  <si>
    <t>придбання чашок длдя їдальні</t>
  </si>
  <si>
    <t>придбання вікон та дверей в приміщення Глибочанської сільської ради</t>
  </si>
  <si>
    <t>благоустрій території Новогуйвинської селищної ради (придбання паркових лавок та бачків для збору сміття)</t>
  </si>
  <si>
    <t>29.06.2016 №365-20/343; 22.06.2016 №1; 13.06.2016 №99; 22.06.2016 №2193/02-23</t>
  </si>
  <si>
    <t>Районна рада; заява депутата районної ради Михайлова А.М.; Глибочанська с/рада; Новогуйвинська селищна рада</t>
  </si>
  <si>
    <t>29.06.2016 №367-20/345; 13.06.2016 №б/н;13.06.2016 №5</t>
  </si>
  <si>
    <t xml:space="preserve"> Районна рада; лист депутата районної ради Фещук Л.П.;директор Миролюбівської ЗОШ І-ІІІ ст.</t>
  </si>
  <si>
    <t>Виділити кошти відділу освіти Житомирської райдержадміністрації на проведення поточного ремонту - заміна вікон в Миролюбівській загальноосвітній школі І-ІІІ ст. за адресою: вул.Петровського 1 с.Миролюбівка Житомирського району Житомирської області</t>
  </si>
  <si>
    <t>29.06.2016 №366-20/344; 21.06.2016 №б/н; 14.06.2016 №44</t>
  </si>
  <si>
    <t>Районна рада; заява депутата районної ради Уницького С.О.; Луківська ЗОШ І-ІІІ ступенів</t>
  </si>
  <si>
    <t>Виділити кошти:</t>
  </si>
  <si>
    <t>на придбання спортивного інвентарю для Луківської ЗОШ І-ІІІ ст.</t>
  </si>
  <si>
    <t>на придбання фарби для ремонту спортивної зали в Луківській ЗОШ І-ІІІ ст.</t>
  </si>
  <si>
    <t>Виділити кошти на пидбання дитячих меблів у дитячий заклад "Берізка" с.Троянів</t>
  </si>
  <si>
    <t xml:space="preserve">      04.04.2016 №19 ; 01.07.2016 №2465/02-23                </t>
  </si>
  <si>
    <t>уточнена потреба в кошта на загальну суму 326 189,51 грн.</t>
  </si>
  <si>
    <t>Виділити кошти  на придбання лінолеуму, парт, шаф, учнівської дошки, принтера</t>
  </si>
  <si>
    <t>Лист депутата районної ради Білецького О.М.</t>
  </si>
  <si>
    <t>на лікування жительці с.Іванівка Вербовій Н.А.</t>
  </si>
  <si>
    <t>на лікування жителю с.Ріжки Білецькому М.Я.</t>
  </si>
  <si>
    <t>на лікування жительці с.Старошийка Вдовиченко Ю.В.</t>
  </si>
  <si>
    <t>матеріальна допомога у звязку зі скрутним матеріальним становищем жителю с.Старошийка Вербовському В.О.</t>
  </si>
  <si>
    <t>Районна рада</t>
  </si>
  <si>
    <t>Управління АПР</t>
  </si>
  <si>
    <t>24.06.2016 №01.01.48/237</t>
  </si>
  <si>
    <t>Забезпечити фінансування виконання заходів Програми стабілізації і розвитку агропромислового комплексу Житомирського району на період 2016-2020 р.р.</t>
  </si>
  <si>
    <t>фінансова підтримка- відшкодування субєктами аграрної діяльності вартості придбаного ними поголівя ВРХ(нетелів і корів) молочного і молочно-мясного напрямів</t>
  </si>
  <si>
    <t>фінансова підтримка СПД АПК Житомирського району  із сплати відсотків за кредитами та лізингових платежів за придбання і використання тракторів,  комбайнів, грунтообрробної та посівної техніки</t>
  </si>
  <si>
    <t>фінансова підтримка-доплата 40% до ціни за кожну власно вироблену та реалізовану тонну оз. жита, оз.третікале та овесу</t>
  </si>
  <si>
    <r>
      <t>виконання заходів</t>
    </r>
    <r>
      <rPr>
        <b/>
        <sz val="14"/>
        <rFont val="Arial"/>
        <family val="2"/>
      </rPr>
      <t xml:space="preserve"> Програми стабілізації і розвитку агропромислового комплексу Житомирського району на період 2016-2020 р.р.</t>
    </r>
  </si>
  <si>
    <t>Ку ЦРЛ Житомирської районної ради</t>
  </si>
  <si>
    <t>01.07.2016 №1200</t>
  </si>
  <si>
    <t>Виділити кошти на поточний ремонт даху будівлі ФАП с.Миролюбівка</t>
  </si>
  <si>
    <t>ПКд виготовляється</t>
  </si>
  <si>
    <r>
      <t xml:space="preserve"> районною </t>
    </r>
    <r>
      <rPr>
        <b/>
        <sz val="14"/>
        <rFont val="Arial"/>
        <family val="2"/>
      </rPr>
      <t xml:space="preserve">Програмою забезпечення відкритості в діяльності Житомирської районної ради та Житомирської районної державної адміністрації на 2015-2017 роки </t>
    </r>
    <r>
      <rPr>
        <sz val="14"/>
        <rFont val="Arial"/>
        <family val="2"/>
      </rPr>
      <t>передбачено надання фінансової підтримки КП, установам на 2016 р. -     100 000 грн.;</t>
    </r>
    <r>
      <rPr>
        <i/>
        <sz val="14"/>
        <rFont val="Arial"/>
        <family val="2"/>
      </rPr>
      <t xml:space="preserve"> виділити кошти при внесенні змін до Програми та надання  пояснень і розрахунків до потреби в коштах</t>
    </r>
  </si>
  <si>
    <t>ПКД виготовляється на капітальний ремонт ФАПу с.Скоморохи</t>
  </si>
  <si>
    <r>
      <t xml:space="preserve">виконання заходів </t>
    </r>
    <r>
      <rPr>
        <b/>
        <sz val="14"/>
        <rFont val="Arial"/>
        <family val="2"/>
      </rPr>
      <t xml:space="preserve">Програми забезпечення відкритості в діяльності Житомирської районної ради та Житомирської районної державної адміністрації на 2015-2017 роки; </t>
    </r>
    <r>
      <rPr>
        <i/>
        <sz val="14"/>
        <rFont val="Arial"/>
        <family val="2"/>
      </rPr>
      <t>звернутись  за допомогою до депутатів районної ради</t>
    </r>
  </si>
  <si>
    <t xml:space="preserve"> Інша субвенція обласному бюджету КТКВК 250380 КЕКВ 3220 , з розрахунку 70%Х30%</t>
  </si>
  <si>
    <t xml:space="preserve">Придбання інвентарю у ФАП с.Озерянка </t>
  </si>
  <si>
    <t>Перевиконання доходів райбюджету за І півріччя 2016р.</t>
  </si>
  <si>
    <t>на впорядкування місць поховань жертв війни та політичних репресій, що розташовані на території району:</t>
  </si>
  <si>
    <t>громадській організації "Історико-патріотичний клуб "Пошук"</t>
  </si>
  <si>
    <t xml:space="preserve">Камянській с/раді </t>
  </si>
  <si>
    <t>Іванівській с/раді</t>
  </si>
  <si>
    <t>громадській організації "Історико-патріотичний клуб "Пошук":</t>
  </si>
  <si>
    <t>здійснення оргзаходів, включаючи придбання спецтехніки, компютерного обладнання, допоміжних матеріалів, польового спорядження (обмундирування) та виданняя інформаційно-ілюстративних матеріалів</t>
  </si>
  <si>
    <t>створення банку даних поховань жертв війни та політичних репресій як складової частини Загальноукраїнської компютерної бази даних</t>
  </si>
  <si>
    <t>проведення практичних семінарів, нарад з питань військово-меморіальної роботи, пошуку і впорядкування поховань жертв війни та політичних репресій із залученням до участі пошукових загонів</t>
  </si>
  <si>
    <t>проведення історико-архівних досліджень в державних та спеціалізованих архівах Житомирської області, України та Росії з виявлення невідомих військових поховань, поховань жертв війни та політичних репресій</t>
  </si>
  <si>
    <t>проведення польових експедиційних пошукових робіт з виявлення і впорядкування невідомих поховань жертв війни та політичних репресій в районі</t>
  </si>
  <si>
    <r>
      <t xml:space="preserve">виконання </t>
    </r>
    <r>
      <rPr>
        <b/>
        <sz val="14"/>
        <rFont val="Arial"/>
        <family val="2"/>
      </rPr>
      <t>Комплексної Програми пошуку і впорядкування поховань жертв війни та політичних репресій у житомирському районі на 2016-2018 роки</t>
    </r>
    <r>
      <rPr>
        <i/>
        <sz val="14"/>
        <rFont val="Arial"/>
        <family val="2"/>
      </rPr>
      <t xml:space="preserve"> (проект), виділити кошти при затвердженні програми</t>
    </r>
  </si>
  <si>
    <r>
      <t xml:space="preserve">виконання заходів районної </t>
    </r>
    <r>
      <rPr>
        <b/>
        <sz val="14"/>
        <rFont val="Arial"/>
        <family val="2"/>
      </rPr>
      <t xml:space="preserve">Програми надання шефської допомогт військовим частинам А 1262, А 1564 та В 3591 на 2016 рік, </t>
    </r>
    <r>
      <rPr>
        <i/>
        <sz val="14"/>
        <rFont val="Arial"/>
        <family val="2"/>
      </rPr>
      <t>при внесенні змін до Програми</t>
    </r>
  </si>
  <si>
    <t>Виділити кошти для в/ч В 3591 на закупівлю майна, спорядження (намети), будівельні матеріали, електрообладнання, санітарно-технічне приладдя, інструментів, запчастин до техніки, паливно-мастильних матеріалів, забезпечення фінансового спияння для доставки гуманітарної допомоги для особового складу військових частин</t>
  </si>
  <si>
    <t>30.06.2016 №390-20/366</t>
  </si>
  <si>
    <t>Виділити  кошти</t>
  </si>
  <si>
    <t>на придбання вікон (6 шт.)</t>
  </si>
  <si>
    <t>на поточний ремонт малого залу, коридорів 1-2 поверхів, кабінету №209а</t>
  </si>
  <si>
    <t>30.06.2016 №383-20/360; 23.06.2016 №12;</t>
  </si>
  <si>
    <t>Районна рада; Коднянська ЗОШ І-ІІІ ст.</t>
  </si>
  <si>
    <t>Миролюбівська сільська рада; відділ культури і туризму</t>
  </si>
  <si>
    <t>згідно листа Віддіду освіти від 15.02.2016 №01-25/91 - капітальний ремонт котельні Миролюбівської ЗОШ І-ІІІ ступенів в селі Миролюбівка Житомирського району Житомирської області</t>
  </si>
  <si>
    <r>
      <t xml:space="preserve">виконання заходів </t>
    </r>
    <r>
      <rPr>
        <b/>
        <sz val="14"/>
        <rFont val="Arial"/>
        <family val="2"/>
      </rPr>
      <t>Програми оздоровлення та відпочинку дітей на 2016-2020 роки;</t>
    </r>
    <r>
      <rPr>
        <sz val="14"/>
        <rFont val="Arial"/>
        <family val="2"/>
      </rPr>
      <t xml:space="preserve"> </t>
    </r>
    <r>
      <rPr>
        <i/>
        <sz val="14"/>
        <rFont val="Arial"/>
        <family val="2"/>
      </rPr>
      <t>розрахунки згідно постанови КМУ щодо норм харчування;  виділити за рахунок економії та внутрішньої перекидки коштів на придбання продуктів харчування по Програмі  розвитку та удосконалення організації харчування в загальноосвітніх навчальних закладах Житомирського району на 2016 рік в сумі 53901 грн., виходячи з фактичного використаних коштів</t>
    </r>
  </si>
  <si>
    <t>06.06.2016 №01-25/287; 01.07.2016 №01-25/339</t>
  </si>
  <si>
    <t>29.6.2016 №372-20/350</t>
  </si>
  <si>
    <t>ПКД на капітальний ремонт літніх веранд ДНЗ "Сонечко" с.Висока Піч Житомирського району Житомирської області на суму 411 086 грн.</t>
  </si>
  <si>
    <r>
      <t xml:space="preserve">завершення благоустрою території дитячого садка "Журавлик" </t>
    </r>
    <r>
      <rPr>
        <i/>
        <sz val="14"/>
        <rFont val="Arial"/>
        <family val="2"/>
      </rPr>
      <t>(поточні видатки)</t>
    </r>
  </si>
  <si>
    <t>30.06.2016 №374-20/351</t>
  </si>
  <si>
    <t>30.06.2016 №Г-1094/14; 29.06.2016 №б/н; 30.06.2016 №386-20/362</t>
  </si>
  <si>
    <t>РКК РДА; депутатське звернення депутата районної ради Гребенюка О.П.; депутатське звернення депутата Троянівської сільської ради Храмченко Т.В.; Районна рада</t>
  </si>
  <si>
    <t>29.06.2016 №1469; 30.06.2016 №382-20/358</t>
  </si>
  <si>
    <t>КУ ЦРЛ Житомирської районної ради; Районна рада</t>
  </si>
  <si>
    <t>24.06.2016 №367; 30.06.2016 №381-20/357; 24.06.2016 №368</t>
  </si>
  <si>
    <t>Березівська сільська рада; Районна рада</t>
  </si>
  <si>
    <t>15.03.2016 №145-20/160 09.03.2016 №69; 13.06.2016 №326-20/303; 08.06.2016; 29.06.2016 №364-20/342; 14.06.2016 №14; 30.06.2016 №380-20/356; 29.06.2016 №3</t>
  </si>
  <si>
    <t>Луківська с.р., Житомирська районна рада; колективне звернення жителів с.Лука та Млинище; депутатські звернення депутатів районної ради Якімець А.В., Уницький С.О.</t>
  </si>
  <si>
    <t>Завідувач Озерненського ДНЗ "Сонячний теремок"; Новогуйвинська селищна рада</t>
  </si>
  <si>
    <t>24.06.2016 №1446;  23.06.2016 №1430; 30.06.2016 №385-20/361 24.06.2016 №1447</t>
  </si>
  <si>
    <t>30.06.2016 №376-20/353;</t>
  </si>
  <si>
    <t>КУ ЦРЛ Житомирської районної ради;  Районна рада</t>
  </si>
  <si>
    <t>звернення депутата районної ради Давидова А.В.;</t>
  </si>
  <si>
    <t>Високопічська с.р., Житомирська районна рада</t>
  </si>
  <si>
    <t>(на розгляд постійної комісії районної ради з питань бюджету та комунальної власності від  .07.2016 року)</t>
  </si>
  <si>
    <t>до пропозицій райдержадміністрації  щодо розподілу коштів районного бюджету на 2016 рік</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</si>
</sst>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
    <numFmt numFmtId="187" formatCode="#,##0.000"/>
    <numFmt numFmtId="188" formatCode="_(&quot;$&quot;* #,##0.00_);_(&quot;$&quot;* \(#,##0.00\);_(&quot;$&quot;* &quot;-&quot;??_);_(@_)"/>
    <numFmt numFmtId="189" formatCode="_(&quot;$&quot;* #,##0_);_(&quot;$&quot;* \(#,##0\);_(&quot;$&quot;* &quot;-&quot;_);_(@_)"/>
    <numFmt numFmtId="190" formatCode="_(* #,##0.00_);_(* \(#,##0.00\);_(* &quot;-&quot;??_);_(@_)"/>
    <numFmt numFmtId="191" formatCode="_(* #,##0_);_(* \(#,##0\);_(* &quot;-&quot;_);_(@_)"/>
    <numFmt numFmtId="192" formatCode="mmm/yyyy"/>
  </numFmts>
  <fonts count="68">
    <font>
      <sz val="10"/>
      <name val="Arial Cyr"/>
      <family val="0"/>
    </font>
    <font>
      <sz val="10"/>
      <name val="Arial Narrow"/>
      <family val="2"/>
    </font>
    <font>
      <b/>
      <sz val="12"/>
      <name val="Arial Narrow"/>
      <family val="2"/>
    </font>
    <font>
      <sz val="12"/>
      <name val="Arial Narrow"/>
      <family val="2"/>
    </font>
    <font>
      <b/>
      <i/>
      <sz val="12"/>
      <name val="Arial Narrow"/>
      <family val="2"/>
    </font>
    <font>
      <b/>
      <sz val="12"/>
      <name val="Arial Cyr"/>
      <family val="0"/>
    </font>
    <font>
      <sz val="14"/>
      <name val="Arial Cyr"/>
      <family val="0"/>
    </font>
    <font>
      <sz val="12"/>
      <name val="Arial Cyr"/>
      <family val="0"/>
    </font>
    <font>
      <b/>
      <sz val="16"/>
      <name val="Arial Narrow"/>
      <family val="2"/>
    </font>
    <font>
      <sz val="14"/>
      <name val="Arial"/>
      <family val="2"/>
    </font>
    <font>
      <sz val="14"/>
      <name val="Arial Narrow"/>
      <family val="2"/>
    </font>
    <font>
      <i/>
      <sz val="12"/>
      <name val="Arial Cyr"/>
      <family val="0"/>
    </font>
    <font>
      <u val="single"/>
      <sz val="10"/>
      <color indexed="12"/>
      <name val="Arial Cyr"/>
      <family val="0"/>
    </font>
    <font>
      <u val="single"/>
      <sz val="10"/>
      <color indexed="36"/>
      <name val="Arial Cyr"/>
      <family val="0"/>
    </font>
    <font>
      <b/>
      <sz val="11"/>
      <name val="Arial Cyr"/>
      <family val="0"/>
    </font>
    <font>
      <b/>
      <sz val="10"/>
      <name val="Arial Cyr"/>
      <family val="0"/>
    </font>
    <font>
      <b/>
      <sz val="14"/>
      <name val="Arial Cyr"/>
      <family val="0"/>
    </font>
    <font>
      <sz val="12"/>
      <name val="Arial"/>
      <family val="2"/>
    </font>
    <font>
      <i/>
      <sz val="12"/>
      <name val="Arial"/>
      <family val="2"/>
    </font>
    <font>
      <b/>
      <sz val="12"/>
      <name val="Arial"/>
      <family val="2"/>
    </font>
    <font>
      <sz val="14"/>
      <name val="Times New Roman"/>
      <family val="1"/>
    </font>
    <font>
      <b/>
      <sz val="14"/>
      <name val="Times New Roman"/>
      <family val="1"/>
    </font>
    <font>
      <b/>
      <i/>
      <sz val="12"/>
      <name val="Arial Cyr"/>
      <family val="0"/>
    </font>
    <font>
      <b/>
      <i/>
      <sz val="12"/>
      <name val="Arial"/>
      <family val="2"/>
    </font>
    <font>
      <b/>
      <sz val="14"/>
      <name val="Arial"/>
      <family val="2"/>
    </font>
    <font>
      <i/>
      <sz val="14"/>
      <name val="Arial"/>
      <family val="2"/>
    </font>
    <font>
      <b/>
      <i/>
      <sz val="14"/>
      <name val="Arial"/>
      <family val="2"/>
    </font>
    <font>
      <b/>
      <sz val="12"/>
      <color indexed="10"/>
      <name val="Arial"/>
      <family val="2"/>
    </font>
    <font>
      <sz val="12"/>
      <color indexed="10"/>
      <name val="Arial Cyr"/>
      <family val="0"/>
    </font>
    <font>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13"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194">
    <xf numFmtId="0" fontId="0" fillId="0" borderId="0" xfId="0" applyAlignment="1">
      <alignment/>
    </xf>
    <xf numFmtId="0" fontId="1" fillId="0" borderId="0" xfId="0" applyFont="1" applyAlignment="1">
      <alignment wrapText="1"/>
    </xf>
    <xf numFmtId="0" fontId="0" fillId="0" borderId="0" xfId="0" applyAlignment="1">
      <alignment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0" xfId="0" applyBorder="1" applyAlignment="1">
      <alignment/>
    </xf>
    <xf numFmtId="0" fontId="6" fillId="0" borderId="10" xfId="0" applyFont="1" applyBorder="1" applyAlignment="1">
      <alignment wrapText="1"/>
    </xf>
    <xf numFmtId="0" fontId="0" fillId="0" borderId="10" xfId="0" applyBorder="1" applyAlignment="1">
      <alignment vertical="center"/>
    </xf>
    <xf numFmtId="0" fontId="0" fillId="0" borderId="0" xfId="0" applyAlignment="1">
      <alignment vertical="center"/>
    </xf>
    <xf numFmtId="0" fontId="3" fillId="0" borderId="0" xfId="0" applyFont="1" applyAlignment="1">
      <alignment horizontal="justify" wrapText="1"/>
    </xf>
    <xf numFmtId="0" fontId="7" fillId="0" borderId="10" xfId="0" applyFont="1" applyBorder="1" applyAlignment="1">
      <alignment horizontal="justify"/>
    </xf>
    <xf numFmtId="0" fontId="7" fillId="0" borderId="0" xfId="0" applyFont="1" applyAlignment="1">
      <alignment horizontal="justify"/>
    </xf>
    <xf numFmtId="0" fontId="7" fillId="0" borderId="0" xfId="0" applyFont="1" applyAlignment="1">
      <alignment horizontal="justify" vertical="top" wrapText="1"/>
    </xf>
    <xf numFmtId="4" fontId="7" fillId="0" borderId="0" xfId="0" applyNumberFormat="1" applyFont="1" applyAlignment="1">
      <alignment horizontal="justify"/>
    </xf>
    <xf numFmtId="0" fontId="10" fillId="0" borderId="0" xfId="0" applyFont="1" applyAlignment="1">
      <alignment horizontal="justify" wrapText="1"/>
    </xf>
    <xf numFmtId="4" fontId="11" fillId="0" borderId="0" xfId="0" applyNumberFormat="1" applyFont="1" applyAlignment="1">
      <alignment horizontal="justify"/>
    </xf>
    <xf numFmtId="0" fontId="9" fillId="0" borderId="10" xfId="0" applyFont="1" applyBorder="1" applyAlignment="1">
      <alignment horizontal="center" vertical="center" wrapText="1"/>
    </xf>
    <xf numFmtId="2" fontId="14" fillId="0" borderId="0" xfId="0" applyNumberFormat="1" applyFont="1" applyAlignment="1">
      <alignment horizontal="justify"/>
    </xf>
    <xf numFmtId="2" fontId="15" fillId="0" borderId="0" xfId="0" applyNumberFormat="1" applyFont="1" applyAlignment="1">
      <alignment horizontal="justify"/>
    </xf>
    <xf numFmtId="0" fontId="7" fillId="0" borderId="0" xfId="0" applyFont="1" applyFill="1" applyAlignment="1">
      <alignment horizontal="justify"/>
    </xf>
    <xf numFmtId="4" fontId="5" fillId="0" borderId="0" xfId="0" applyNumberFormat="1" applyFont="1" applyAlignment="1">
      <alignment horizontal="justify"/>
    </xf>
    <xf numFmtId="2" fontId="15" fillId="0" borderId="0" xfId="0" applyNumberFormat="1" applyFont="1" applyBorder="1" applyAlignment="1">
      <alignment horizontal="justify"/>
    </xf>
    <xf numFmtId="4" fontId="16" fillId="0" borderId="10" xfId="0" applyNumberFormat="1" applyFont="1" applyFill="1" applyBorder="1" applyAlignment="1">
      <alignment horizontal="center"/>
    </xf>
    <xf numFmtId="4" fontId="7" fillId="0" borderId="0" xfId="0" applyNumberFormat="1" applyFont="1" applyFill="1" applyAlignment="1">
      <alignment horizontal="justify"/>
    </xf>
    <xf numFmtId="2" fontId="15" fillId="0" borderId="0" xfId="0" applyNumberFormat="1" applyFont="1" applyFill="1" applyAlignment="1">
      <alignment horizontal="justify"/>
    </xf>
    <xf numFmtId="0" fontId="0" fillId="0" borderId="0" xfId="0" applyFont="1" applyFill="1" applyAlignment="1">
      <alignment/>
    </xf>
    <xf numFmtId="0" fontId="17" fillId="0" borderId="0" xfId="0" applyFont="1" applyAlignment="1">
      <alignment horizontal="justify" wrapText="1"/>
    </xf>
    <xf numFmtId="0" fontId="18" fillId="0" borderId="0" xfId="0" applyFont="1" applyAlignment="1">
      <alignment horizontal="justify" wrapText="1"/>
    </xf>
    <xf numFmtId="0" fontId="9" fillId="0" borderId="10" xfId="0" applyFont="1" applyFill="1" applyBorder="1" applyAlignment="1">
      <alignment horizontal="left" vertical="center" wrapText="1"/>
    </xf>
    <xf numFmtId="0" fontId="9" fillId="0" borderId="10" xfId="0" applyFont="1" applyBorder="1" applyAlignment="1">
      <alignment horizontal="left" vertical="center" wrapText="1"/>
    </xf>
    <xf numFmtId="4" fontId="9" fillId="0" borderId="10" xfId="0" applyNumberFormat="1" applyFont="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10" xfId="0" applyNumberFormat="1" applyFont="1" applyBorder="1" applyAlignment="1">
      <alignment horizontal="center" vertical="center" wrapText="1"/>
    </xf>
    <xf numFmtId="0" fontId="6" fillId="0" borderId="10" xfId="0" applyFont="1" applyBorder="1" applyAlignment="1">
      <alignment/>
    </xf>
    <xf numFmtId="4" fontId="7" fillId="0" borderId="10" xfId="0" applyNumberFormat="1" applyFont="1" applyBorder="1" applyAlignment="1">
      <alignment horizontal="justify"/>
    </xf>
    <xf numFmtId="0" fontId="9" fillId="0" borderId="11" xfId="0" applyFont="1" applyFill="1" applyBorder="1" applyAlignment="1">
      <alignment vertical="center" wrapText="1"/>
    </xf>
    <xf numFmtId="4" fontId="3" fillId="0" borderId="0" xfId="0" applyNumberFormat="1" applyFont="1" applyAlignment="1">
      <alignment horizontal="justify" wrapText="1"/>
    </xf>
    <xf numFmtId="0" fontId="9" fillId="0" borderId="11" xfId="0" applyFont="1" applyFill="1" applyBorder="1" applyAlignment="1">
      <alignment horizontal="left" vertical="center" wrapText="1"/>
    </xf>
    <xf numFmtId="0" fontId="6" fillId="0" borderId="0" xfId="0" applyFont="1" applyAlignment="1">
      <alignment/>
    </xf>
    <xf numFmtId="0" fontId="6" fillId="0" borderId="0" xfId="0" applyFont="1" applyAlignment="1">
      <alignment wrapText="1"/>
    </xf>
    <xf numFmtId="0" fontId="10" fillId="0" borderId="0" xfId="0" applyFont="1" applyAlignment="1">
      <alignment wrapText="1"/>
    </xf>
    <xf numFmtId="0" fontId="6" fillId="0" borderId="0" xfId="0" applyFont="1" applyFill="1" applyAlignment="1">
      <alignment/>
    </xf>
    <xf numFmtId="0" fontId="20" fillId="0" borderId="0" xfId="0" applyFont="1" applyAlignment="1">
      <alignment wrapText="1"/>
    </xf>
    <xf numFmtId="0" fontId="5" fillId="0" borderId="0" xfId="0" applyFont="1" applyAlignment="1">
      <alignment horizontal="justify"/>
    </xf>
    <xf numFmtId="0" fontId="2" fillId="0" borderId="0" xfId="0" applyFont="1" applyAlignment="1">
      <alignment horizontal="justify" wrapText="1"/>
    </xf>
    <xf numFmtId="4" fontId="22" fillId="0" borderId="0" xfId="0" applyNumberFormat="1" applyFont="1" applyAlignment="1">
      <alignment horizontal="justify"/>
    </xf>
    <xf numFmtId="14" fontId="9" fillId="0" borderId="10" xfId="0" applyNumberFormat="1" applyFont="1" applyBorder="1" applyAlignment="1">
      <alignment horizontal="center" vertical="center" wrapText="1"/>
    </xf>
    <xf numFmtId="4" fontId="9" fillId="0" borderId="10" xfId="0"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3" fontId="9" fillId="33" borderId="10"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24" fillId="0" borderId="10" xfId="0" applyFont="1" applyBorder="1" applyAlignment="1">
      <alignment horizontal="left" vertical="center" wrapText="1"/>
    </xf>
    <xf numFmtId="0" fontId="10" fillId="0" borderId="0" xfId="0" applyFont="1" applyAlignment="1">
      <alignment vertical="center" wrapText="1"/>
    </xf>
    <xf numFmtId="0" fontId="17" fillId="0" borderId="0" xfId="0" applyFont="1" applyAlignment="1">
      <alignment horizontal="justify" vertical="center" wrapText="1"/>
    </xf>
    <xf numFmtId="0" fontId="18" fillId="0" borderId="0" xfId="0" applyFont="1" applyAlignment="1">
      <alignment horizontal="justify" vertical="center" wrapText="1"/>
    </xf>
    <xf numFmtId="0" fontId="3" fillId="0" borderId="0" xfId="0" applyFont="1" applyAlignment="1">
      <alignment vertical="center" wrapText="1"/>
    </xf>
    <xf numFmtId="4" fontId="9" fillId="0" borderId="11"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1" xfId="0" applyNumberFormat="1" applyFont="1" applyFill="1" applyBorder="1" applyAlignment="1">
      <alignment horizontal="center" vertical="center" wrapText="1"/>
    </xf>
    <xf numFmtId="0" fontId="24" fillId="0" borderId="10" xfId="0" applyFont="1" applyFill="1" applyBorder="1" applyAlignment="1">
      <alignment horizontal="left" vertical="center" wrapText="1"/>
    </xf>
    <xf numFmtId="0" fontId="9" fillId="0" borderId="10" xfId="0" applyFont="1" applyFill="1" applyBorder="1" applyAlignment="1">
      <alignment horizontal="justify"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4" fontId="9" fillId="0" borderId="10" xfId="0" applyNumberFormat="1" applyFont="1" applyBorder="1" applyAlignment="1">
      <alignment horizontal="left" vertical="center" wrapText="1"/>
    </xf>
    <xf numFmtId="0" fontId="19" fillId="0" borderId="0" xfId="0" applyFont="1" applyFill="1" applyAlignment="1">
      <alignment horizontal="justify" vertical="center" wrapText="1"/>
    </xf>
    <xf numFmtId="4" fontId="5" fillId="0" borderId="0" xfId="0" applyNumberFormat="1" applyFont="1" applyFill="1" applyAlignment="1">
      <alignment horizontal="justify"/>
    </xf>
    <xf numFmtId="4" fontId="27" fillId="0" borderId="0" xfId="0" applyNumberFormat="1" applyFont="1" applyAlignment="1">
      <alignment horizontal="justify"/>
    </xf>
    <xf numFmtId="4" fontId="27" fillId="0" borderId="14" xfId="0" applyNumberFormat="1" applyFont="1" applyBorder="1" applyAlignment="1">
      <alignment horizontal="justify"/>
    </xf>
    <xf numFmtId="0" fontId="7" fillId="0" borderId="0" xfId="0" applyFont="1" applyBorder="1" applyAlignment="1">
      <alignment horizontal="justify"/>
    </xf>
    <xf numFmtId="0" fontId="19" fillId="0" borderId="0" xfId="0" applyFont="1" applyAlignment="1">
      <alignment horizontal="justify" wrapText="1"/>
    </xf>
    <xf numFmtId="0" fontId="27" fillId="0" borderId="0" xfId="0" applyFont="1" applyAlignment="1">
      <alignment horizontal="justify" vertical="center" wrapText="1"/>
    </xf>
    <xf numFmtId="4" fontId="28" fillId="0" borderId="0" xfId="0" applyNumberFormat="1" applyFont="1" applyFill="1" applyAlignment="1">
      <alignment horizontal="justify"/>
    </xf>
    <xf numFmtId="0" fontId="9" fillId="0" borderId="11" xfId="0" applyFont="1" applyFill="1" applyBorder="1" applyAlignment="1">
      <alignment horizontal="center" vertical="center" wrapText="1"/>
    </xf>
    <xf numFmtId="0" fontId="7" fillId="0" borderId="0" xfId="0" applyFont="1" applyAlignment="1">
      <alignment/>
    </xf>
    <xf numFmtId="0" fontId="25" fillId="0" borderId="11" xfId="0" applyFont="1" applyFill="1" applyBorder="1" applyAlignment="1">
      <alignment horizontal="left" vertical="center" wrapText="1"/>
    </xf>
    <xf numFmtId="0" fontId="24" fillId="0" borderId="10" xfId="0" applyFont="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justify" vertical="center" wrapText="1"/>
    </xf>
    <xf numFmtId="4" fontId="24" fillId="0" borderId="10" xfId="0" applyNumberFormat="1" applyFont="1" applyBorder="1" applyAlignment="1">
      <alignment horizontal="center" vertical="center" wrapText="1"/>
    </xf>
    <xf numFmtId="4" fontId="24" fillId="0" borderId="10" xfId="0" applyNumberFormat="1" applyFont="1" applyFill="1" applyBorder="1" applyAlignment="1">
      <alignment horizontal="center"/>
    </xf>
    <xf numFmtId="4" fontId="17" fillId="0" borderId="0" xfId="0" applyNumberFormat="1" applyFont="1" applyAlignment="1">
      <alignment horizontal="justify"/>
    </xf>
    <xf numFmtId="4" fontId="9" fillId="0" borderId="0" xfId="0" applyNumberFormat="1" applyFont="1" applyAlignment="1">
      <alignment/>
    </xf>
    <xf numFmtId="4" fontId="29" fillId="0" borderId="0" xfId="0" applyNumberFormat="1" applyFont="1" applyAlignment="1">
      <alignment/>
    </xf>
    <xf numFmtId="14" fontId="9" fillId="0" borderId="12" xfId="0" applyNumberFormat="1" applyFont="1" applyBorder="1" applyAlignment="1">
      <alignment horizontal="center" vertical="center" wrapText="1"/>
    </xf>
    <xf numFmtId="14" fontId="9" fillId="0" borderId="13" xfId="0" applyNumberFormat="1" applyFont="1" applyBorder="1" applyAlignment="1">
      <alignment horizontal="center" vertical="center" wrapText="1"/>
    </xf>
    <xf numFmtId="0" fontId="9" fillId="0" borderId="0" xfId="0" applyFont="1" applyAlignment="1">
      <alignment/>
    </xf>
    <xf numFmtId="0" fontId="17" fillId="0" borderId="0" xfId="0" applyFont="1" applyAlignment="1">
      <alignment horizontal="justify"/>
    </xf>
    <xf numFmtId="0" fontId="29" fillId="0" borderId="0" xfId="0" applyFont="1" applyAlignment="1">
      <alignment/>
    </xf>
    <xf numFmtId="0" fontId="19" fillId="0" borderId="0" xfId="0" applyFont="1" applyAlignment="1">
      <alignment horizontal="justify" vertical="center" wrapText="1"/>
    </xf>
    <xf numFmtId="4" fontId="2" fillId="0" borderId="0" xfId="0" applyNumberFormat="1" applyFont="1" applyAlignment="1">
      <alignment horizontal="justify" wrapText="1"/>
    </xf>
    <xf numFmtId="0" fontId="9" fillId="0" borderId="11" xfId="0" applyFont="1" applyBorder="1" applyAlignment="1">
      <alignment horizontal="left" vertical="center" wrapText="1"/>
    </xf>
    <xf numFmtId="0" fontId="26" fillId="0" borderId="11" xfId="0" applyFont="1" applyFill="1" applyBorder="1" applyAlignment="1">
      <alignment horizontal="left" vertical="center" wrapText="1"/>
    </xf>
    <xf numFmtId="2" fontId="9" fillId="0" borderId="11" xfId="0" applyNumberFormat="1" applyFont="1" applyBorder="1" applyAlignment="1">
      <alignment horizontal="center" vertical="center" wrapText="1"/>
    </xf>
    <xf numFmtId="4" fontId="9" fillId="0" borderId="10" xfId="0" applyNumberFormat="1" applyFont="1" applyBorder="1" applyAlignment="1">
      <alignment/>
    </xf>
    <xf numFmtId="0" fontId="9" fillId="0" borderId="10" xfId="0" applyFont="1" applyBorder="1" applyAlignment="1">
      <alignment/>
    </xf>
    <xf numFmtId="0" fontId="9" fillId="0" borderId="0" xfId="0" applyFont="1" applyBorder="1" applyAlignment="1">
      <alignment horizontal="center" vertical="center" wrapText="1"/>
    </xf>
    <xf numFmtId="2" fontId="24" fillId="0" borderId="11"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NumberFormat="1" applyFont="1" applyBorder="1" applyAlignment="1">
      <alignment horizontal="center" vertical="center" wrapText="1"/>
    </xf>
    <xf numFmtId="0" fontId="24" fillId="0" borderId="11" xfId="0" applyFont="1" applyBorder="1" applyAlignment="1">
      <alignment horizontal="center" vertical="center" wrapText="1"/>
    </xf>
    <xf numFmtId="0" fontId="9" fillId="0" borderId="10" xfId="0" applyFont="1" applyBorder="1" applyAlignment="1">
      <alignment wrapText="1"/>
    </xf>
    <xf numFmtId="0" fontId="9" fillId="0" borderId="10" xfId="0" applyNumberFormat="1" applyFont="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xf>
    <xf numFmtId="0" fontId="9" fillId="0" borderId="10" xfId="0" applyFont="1" applyFill="1" applyBorder="1" applyAlignment="1">
      <alignment wrapText="1"/>
    </xf>
    <xf numFmtId="0" fontId="9" fillId="0" borderId="0" xfId="0" applyFont="1" applyFill="1" applyAlignment="1">
      <alignment/>
    </xf>
    <xf numFmtId="0" fontId="24" fillId="33" borderId="10" xfId="0" applyFont="1" applyFill="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justify"/>
    </xf>
    <xf numFmtId="0" fontId="24" fillId="0" borderId="10" xfId="0" applyFont="1" applyBorder="1" applyAlignment="1">
      <alignment horizontal="justify" vertical="top" wrapText="1"/>
    </xf>
    <xf numFmtId="0" fontId="24" fillId="0" borderId="10" xfId="0" applyFont="1" applyBorder="1" applyAlignment="1">
      <alignment horizontal="justify" wrapText="1"/>
    </xf>
    <xf numFmtId="0" fontId="9" fillId="34" borderId="0" xfId="0" applyFont="1" applyFill="1" applyAlignment="1">
      <alignment/>
    </xf>
    <xf numFmtId="3" fontId="9" fillId="35" borderId="10" xfId="0" applyNumberFormat="1" applyFont="1" applyFill="1" applyBorder="1" applyAlignment="1">
      <alignment horizontal="center" vertical="center" wrapText="1"/>
    </xf>
    <xf numFmtId="0" fontId="24" fillId="35" borderId="10" xfId="0" applyFont="1" applyFill="1" applyBorder="1" applyAlignment="1">
      <alignment horizontal="center" vertical="center" wrapText="1"/>
    </xf>
    <xf numFmtId="0" fontId="9" fillId="35" borderId="10" xfId="0" applyFont="1" applyFill="1" applyBorder="1" applyAlignment="1">
      <alignment horizontal="left" vertical="center" wrapText="1"/>
    </xf>
    <xf numFmtId="0" fontId="9" fillId="35" borderId="11" xfId="0" applyFont="1" applyFill="1" applyBorder="1" applyAlignment="1">
      <alignment horizontal="left" vertical="center" wrapText="1"/>
    </xf>
    <xf numFmtId="0" fontId="24" fillId="0" borderId="10" xfId="0" applyNumberFormat="1" applyFont="1" applyBorder="1" applyAlignment="1">
      <alignment horizontal="center" vertical="center" wrapText="1"/>
    </xf>
    <xf numFmtId="3" fontId="24" fillId="0" borderId="10" xfId="0" applyNumberFormat="1" applyFont="1" applyBorder="1" applyAlignment="1">
      <alignment horizontal="center" vertical="center" wrapText="1"/>
    </xf>
    <xf numFmtId="0" fontId="9" fillId="35" borderId="10" xfId="0" applyFont="1" applyFill="1" applyBorder="1" applyAlignment="1">
      <alignment horizontal="center" vertical="center" wrapText="1"/>
    </xf>
    <xf numFmtId="14" fontId="9" fillId="0" borderId="11" xfId="0" applyNumberFormat="1" applyFont="1" applyBorder="1" applyAlignment="1">
      <alignment horizontal="center" vertical="center" wrapText="1"/>
    </xf>
    <xf numFmtId="0" fontId="3" fillId="0" borderId="0" xfId="0" applyFont="1" applyBorder="1" applyAlignment="1">
      <alignment horizontal="justify" vertical="center" wrapText="1"/>
    </xf>
    <xf numFmtId="0" fontId="24" fillId="0" borderId="15" xfId="0" applyFont="1" applyBorder="1" applyAlignment="1">
      <alignment horizontal="left" vertical="center" wrapText="1"/>
    </xf>
    <xf numFmtId="4" fontId="7" fillId="0" borderId="15" xfId="0" applyNumberFormat="1" applyFont="1" applyBorder="1" applyAlignment="1">
      <alignment horizontal="justify"/>
    </xf>
    <xf numFmtId="4" fontId="9" fillId="35" borderId="10" xfId="0" applyNumberFormat="1" applyFont="1" applyFill="1" applyBorder="1" applyAlignment="1">
      <alignment horizontal="center" vertical="center" wrapText="1"/>
    </xf>
    <xf numFmtId="0" fontId="9" fillId="35" borderId="10" xfId="0" applyNumberFormat="1" applyFont="1" applyFill="1" applyBorder="1" applyAlignment="1">
      <alignment horizontal="center" vertical="center" wrapText="1"/>
    </xf>
    <xf numFmtId="0" fontId="9" fillId="35" borderId="10" xfId="0" applyFont="1" applyFill="1" applyBorder="1" applyAlignment="1">
      <alignment/>
    </xf>
    <xf numFmtId="0" fontId="9" fillId="35" borderId="10" xfId="0" applyFont="1" applyFill="1" applyBorder="1" applyAlignment="1">
      <alignment wrapText="1"/>
    </xf>
    <xf numFmtId="0" fontId="9" fillId="35" borderId="0" xfId="0" applyFont="1" applyFill="1" applyAlignment="1">
      <alignment/>
    </xf>
    <xf numFmtId="0" fontId="0" fillId="0" borderId="11" xfId="0" applyBorder="1" applyAlignment="1">
      <alignment horizontal="left" vertical="center" wrapText="1"/>
    </xf>
    <xf numFmtId="0" fontId="9" fillId="35" borderId="11" xfId="0" applyFont="1" applyFill="1" applyBorder="1" applyAlignment="1">
      <alignment horizontal="left" vertical="center" wrapText="1"/>
    </xf>
    <xf numFmtId="0" fontId="9" fillId="35" borderId="11"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11" xfId="0" applyFont="1" applyFill="1" applyBorder="1" applyAlignment="1">
      <alignment horizontal="left" vertical="center" wrapText="1"/>
    </xf>
    <xf numFmtId="4" fontId="24" fillId="35" borderId="10" xfId="0" applyNumberFormat="1" applyFont="1" applyFill="1" applyBorder="1" applyAlignment="1">
      <alignment horizontal="center"/>
    </xf>
    <xf numFmtId="0" fontId="9" fillId="35"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1"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6" fillId="0" borderId="16" xfId="0" applyFont="1" applyBorder="1" applyAlignment="1">
      <alignment wrapText="1"/>
    </xf>
    <xf numFmtId="0" fontId="0" fillId="0" borderId="17" xfId="0" applyBorder="1" applyAlignment="1">
      <alignment wrapText="1"/>
    </xf>
    <xf numFmtId="0" fontId="0" fillId="0" borderId="18" xfId="0" applyBorder="1" applyAlignment="1">
      <alignment wrapText="1"/>
    </xf>
    <xf numFmtId="0" fontId="9" fillId="35" borderId="12" xfId="0" applyFont="1" applyFill="1" applyBorder="1" applyAlignment="1">
      <alignment horizontal="left" vertical="center" wrapText="1"/>
    </xf>
    <xf numFmtId="0" fontId="9" fillId="35" borderId="13" xfId="0" applyFont="1" applyFill="1" applyBorder="1" applyAlignment="1">
      <alignment horizontal="left" vertical="center" wrapText="1"/>
    </xf>
    <xf numFmtId="0" fontId="9" fillId="35" borderId="11" xfId="0" applyFont="1" applyFill="1" applyBorder="1" applyAlignment="1">
      <alignment horizontal="lef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9" fillId="0" borderId="1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3" xfId="0" applyNumberFormat="1" applyBorder="1" applyAlignment="1">
      <alignment horizontal="center" vertical="center" wrapText="1"/>
    </xf>
    <xf numFmtId="0" fontId="0" fillId="0" borderId="11" xfId="0" applyNumberForma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2" fontId="19" fillId="0" borderId="12" xfId="0" applyNumberFormat="1" applyFont="1" applyBorder="1" applyAlignment="1">
      <alignment horizontal="center" vertical="center" wrapText="1"/>
    </xf>
    <xf numFmtId="2" fontId="17" fillId="0" borderId="13" xfId="0" applyNumberFormat="1" applyFont="1" applyBorder="1" applyAlignment="1">
      <alignment horizontal="center" vertical="center" wrapText="1"/>
    </xf>
    <xf numFmtId="2" fontId="17" fillId="0" borderId="11" xfId="0" applyNumberFormat="1" applyFont="1" applyBorder="1" applyAlignment="1">
      <alignment horizontal="center" vertical="center" wrapText="1"/>
    </xf>
    <xf numFmtId="4" fontId="19" fillId="0" borderId="12" xfId="0" applyNumberFormat="1" applyFont="1" applyBorder="1" applyAlignment="1">
      <alignment horizontal="center" vertical="center" wrapText="1"/>
    </xf>
    <xf numFmtId="4" fontId="17" fillId="0" borderId="13" xfId="0" applyNumberFormat="1" applyFont="1" applyBorder="1" applyAlignment="1">
      <alignment horizontal="center" vertical="center" wrapText="1"/>
    </xf>
    <xf numFmtId="4" fontId="17" fillId="0" borderId="11" xfId="0" applyNumberFormat="1"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4" fillId="0" borderId="12" xfId="0" applyFont="1" applyFill="1" applyBorder="1" applyAlignment="1">
      <alignment horizontal="left" vertical="center" wrapText="1"/>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0" fontId="1" fillId="0" borderId="13"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2" fontId="2" fillId="0" borderId="0" xfId="0" applyNumberFormat="1" applyFont="1" applyAlignment="1">
      <alignment horizontal="justify" wrapText="1"/>
    </xf>
    <xf numFmtId="0" fontId="0" fillId="0" borderId="14" xfId="0" applyBorder="1" applyAlignment="1">
      <alignment horizontal="justify" wrapText="1"/>
    </xf>
    <xf numFmtId="0" fontId="2" fillId="0" borderId="0" xfId="0" applyFont="1" applyAlignment="1">
      <alignment horizontal="justify" wrapText="1"/>
    </xf>
    <xf numFmtId="0" fontId="15" fillId="0" borderId="14" xfId="0" applyFont="1" applyBorder="1" applyAlignment="1">
      <alignment horizontal="justify" wrapText="1"/>
    </xf>
    <xf numFmtId="0" fontId="21" fillId="0" borderId="0" xfId="0" applyFont="1" applyAlignment="1">
      <alignment horizontal="center" vertical="center" wrapText="1"/>
    </xf>
    <xf numFmtId="2" fontId="0" fillId="0" borderId="0" xfId="0" applyNumberFormat="1" applyAlignment="1">
      <alignment wrapText="1"/>
    </xf>
    <xf numFmtId="0" fontId="0" fillId="0" borderId="0" xfId="0" applyAlignment="1">
      <alignment wrapText="1"/>
    </xf>
    <xf numFmtId="0" fontId="0" fillId="0" borderId="0" xfId="0"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9;&#1072;&#1075;&#1088;&#1091;&#1079;&#1082;&#1080;\&#1110;&#1085;&#1076;&#1077;&#1082;&#1089;&#1072;&#1094;&#1110;&#1103;%20%20&#1074;%20&#1088;&#1086;&#1079;&#1088;&#1110;&#1079;&#1110;%20&#1089;&#1110;&#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ела"/>
      <sheetName val="районні установ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766"/>
  <sheetViews>
    <sheetView tabSelected="1" view="pageBreakPreview" zoomScale="53" zoomScaleNormal="50" zoomScaleSheetLayoutView="53" zoomScalePageLayoutView="0" workbookViewId="0" topLeftCell="A1">
      <pane ySplit="6" topLeftCell="A525" activePane="bottomLeft" state="frozen"/>
      <selection pane="topLeft" activeCell="A1" sqref="A1"/>
      <selection pane="bottomLeft" activeCell="M4" sqref="M4:M6"/>
    </sheetView>
  </sheetViews>
  <sheetFormatPr defaultColWidth="9.00390625" defaultRowHeight="12.75"/>
  <cols>
    <col min="1" max="1" width="7.75390625" style="75" customWidth="1"/>
    <col min="2" max="2" width="21.875" style="2" customWidth="1"/>
    <col min="3" max="3" width="29.00390625" style="1" customWidth="1"/>
    <col min="4" max="4" width="47.125" style="57" customWidth="1"/>
    <col min="5" max="5" width="21.25390625" style="0" customWidth="1"/>
    <col min="6" max="6" width="4.125" style="0" hidden="1" customWidth="1"/>
    <col min="7" max="7" width="14.625" style="0" hidden="1" customWidth="1"/>
    <col min="8" max="8" width="16.375" style="86" customWidth="1"/>
    <col min="9" max="9" width="16.875" style="0" hidden="1" customWidth="1"/>
    <col min="10" max="11" width="17.125" style="0" hidden="1" customWidth="1"/>
    <col min="12" max="12" width="18.00390625" style="0" hidden="1" customWidth="1"/>
    <col min="13" max="13" width="18.375" style="91" customWidth="1"/>
    <col min="14" max="14" width="20.25390625" style="0" customWidth="1"/>
    <col min="15" max="15" width="21.75390625" style="25" customWidth="1"/>
    <col min="16" max="16" width="17.25390625" style="0" hidden="1" customWidth="1"/>
    <col min="17" max="17" width="17.75390625" style="0" hidden="1" customWidth="1"/>
    <col min="18" max="18" width="21.25390625" style="0" hidden="1" customWidth="1"/>
    <col min="19" max="19" width="17.25390625" style="0" hidden="1" customWidth="1"/>
    <col min="20" max="21" width="17.00390625" style="0" hidden="1" customWidth="1"/>
    <col min="22" max="22" width="0.74609375" style="0" hidden="1" customWidth="1"/>
    <col min="23" max="25" width="0.12890625" style="0" hidden="1" customWidth="1"/>
    <col min="26" max="26" width="15.75390625" style="0" hidden="1" customWidth="1"/>
    <col min="27" max="27" width="16.00390625" style="0" hidden="1" customWidth="1"/>
    <col min="28" max="28" width="53.875" style="1" customWidth="1"/>
    <col min="29" max="29" width="15.75390625" style="5" hidden="1" customWidth="1"/>
    <col min="30" max="30" width="18.375" style="5" hidden="1" customWidth="1"/>
    <col min="31" max="31" width="14.75390625" style="5" hidden="1" customWidth="1"/>
    <col min="32" max="32" width="19.625" style="5" hidden="1" customWidth="1"/>
    <col min="33" max="33" width="15.375" style="5" hidden="1" customWidth="1"/>
    <col min="34" max="34" width="15.25390625" style="5" hidden="1" customWidth="1"/>
    <col min="35" max="35" width="0" style="0" hidden="1" customWidth="1"/>
    <col min="36" max="36" width="11.125" style="0" customWidth="1"/>
    <col min="40" max="40" width="10.75390625" style="0" customWidth="1"/>
    <col min="42" max="42" width="11.25390625" style="0" customWidth="1"/>
  </cols>
  <sheetData>
    <row r="1" spans="2:42" ht="28.5" customHeight="1">
      <c r="B1" s="39"/>
      <c r="C1" s="40"/>
      <c r="D1" s="54"/>
      <c r="E1" s="38"/>
      <c r="F1" s="38"/>
      <c r="G1" s="38"/>
      <c r="H1" s="85"/>
      <c r="I1" s="38"/>
      <c r="J1" s="38"/>
      <c r="K1" s="38"/>
      <c r="L1" s="38"/>
      <c r="M1" s="89"/>
      <c r="N1" s="38"/>
      <c r="O1" s="41"/>
      <c r="P1" s="38"/>
      <c r="Q1" s="38"/>
      <c r="R1" s="38"/>
      <c r="S1" s="38"/>
      <c r="T1" s="38"/>
      <c r="U1" s="38"/>
      <c r="V1" s="38"/>
      <c r="W1" s="38"/>
      <c r="X1" s="38"/>
      <c r="Y1" s="38"/>
      <c r="Z1" s="38"/>
      <c r="AA1" s="38"/>
      <c r="AB1" s="42" t="s">
        <v>375</v>
      </c>
      <c r="AK1" s="192" t="s">
        <v>643</v>
      </c>
      <c r="AM1" s="192" t="s">
        <v>645</v>
      </c>
      <c r="AN1" s="192" t="s">
        <v>646</v>
      </c>
      <c r="AO1" s="192" t="s">
        <v>647</v>
      </c>
      <c r="AP1" s="191" t="s">
        <v>379</v>
      </c>
    </row>
    <row r="2" spans="1:42" ht="21" customHeight="1">
      <c r="A2" s="190" t="s">
        <v>1151</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J2" s="192" t="s">
        <v>644</v>
      </c>
      <c r="AK2" s="192"/>
      <c r="AL2" s="192" t="s">
        <v>124</v>
      </c>
      <c r="AM2" s="192"/>
      <c r="AN2" s="192"/>
      <c r="AO2" s="192"/>
      <c r="AP2" s="191"/>
    </row>
    <row r="3" spans="1:42" s="8" customFormat="1" ht="16.5" customHeight="1">
      <c r="A3" s="182" t="s">
        <v>1150</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7"/>
      <c r="AD3" s="7"/>
      <c r="AE3" s="7"/>
      <c r="AF3" s="7"/>
      <c r="AG3" s="7"/>
      <c r="AH3" s="7"/>
      <c r="AJ3" s="193"/>
      <c r="AK3" s="192"/>
      <c r="AL3" s="192"/>
      <c r="AM3" s="192"/>
      <c r="AN3" s="192"/>
      <c r="AO3" s="192"/>
      <c r="AP3" s="191"/>
    </row>
    <row r="4" spans="1:42" ht="70.5" customHeight="1">
      <c r="A4" s="146" t="s">
        <v>380</v>
      </c>
      <c r="B4" s="146" t="s">
        <v>382</v>
      </c>
      <c r="C4" s="146" t="s">
        <v>376</v>
      </c>
      <c r="D4" s="149" t="s">
        <v>381</v>
      </c>
      <c r="E4" s="149"/>
      <c r="F4" s="150" t="s">
        <v>344</v>
      </c>
      <c r="G4" s="150"/>
      <c r="H4" s="176" t="s">
        <v>389</v>
      </c>
      <c r="I4" s="150" t="s">
        <v>658</v>
      </c>
      <c r="J4" s="146" t="s">
        <v>342</v>
      </c>
      <c r="K4" s="146" t="s">
        <v>655</v>
      </c>
      <c r="L4" s="146" t="s">
        <v>654</v>
      </c>
      <c r="M4" s="173" t="s">
        <v>386</v>
      </c>
      <c r="N4" s="162" t="s">
        <v>384</v>
      </c>
      <c r="O4" s="163"/>
      <c r="P4" s="163"/>
      <c r="Q4" s="163"/>
      <c r="R4" s="163"/>
      <c r="S4" s="163"/>
      <c r="T4" s="163"/>
      <c r="U4" s="163"/>
      <c r="V4" s="163"/>
      <c r="W4" s="163"/>
      <c r="X4" s="163"/>
      <c r="Y4" s="164"/>
      <c r="Z4" s="146" t="s">
        <v>705</v>
      </c>
      <c r="AA4" s="146" t="s">
        <v>704</v>
      </c>
      <c r="AB4" s="149" t="s">
        <v>377</v>
      </c>
      <c r="AJ4" s="192"/>
      <c r="AK4" s="192"/>
      <c r="AL4" s="192"/>
      <c r="AM4" s="192"/>
      <c r="AN4" s="192"/>
      <c r="AO4" s="192"/>
      <c r="AP4" s="191"/>
    </row>
    <row r="5" spans="1:42" ht="46.5" customHeight="1">
      <c r="A5" s="147"/>
      <c r="B5" s="147"/>
      <c r="C5" s="147"/>
      <c r="D5" s="146" t="s">
        <v>387</v>
      </c>
      <c r="E5" s="152" t="s">
        <v>383</v>
      </c>
      <c r="F5" s="167"/>
      <c r="G5" s="154"/>
      <c r="H5" s="177"/>
      <c r="I5" s="184"/>
      <c r="J5" s="169"/>
      <c r="K5" s="171"/>
      <c r="L5" s="154"/>
      <c r="M5" s="174"/>
      <c r="N5" s="146" t="s">
        <v>695</v>
      </c>
      <c r="O5" s="179" t="s">
        <v>374</v>
      </c>
      <c r="P5" s="150" t="s">
        <v>657</v>
      </c>
      <c r="Q5" s="150" t="s">
        <v>656</v>
      </c>
      <c r="R5" s="146" t="s">
        <v>343</v>
      </c>
      <c r="S5" s="162" t="s">
        <v>388</v>
      </c>
      <c r="T5" s="163"/>
      <c r="U5" s="163"/>
      <c r="V5" s="163"/>
      <c r="W5" s="163"/>
      <c r="X5" s="163"/>
      <c r="Y5" s="164"/>
      <c r="Z5" s="147"/>
      <c r="AA5" s="147"/>
      <c r="AB5" s="149"/>
      <c r="AD5" s="156" t="s">
        <v>392</v>
      </c>
      <c r="AE5" s="157"/>
      <c r="AF5" s="157"/>
      <c r="AG5" s="157"/>
      <c r="AH5" s="158"/>
      <c r="AJ5" s="192"/>
      <c r="AK5" s="192"/>
      <c r="AL5" s="192"/>
      <c r="AM5" s="192"/>
      <c r="AN5" s="192"/>
      <c r="AO5" s="192"/>
      <c r="AP5" s="191"/>
    </row>
    <row r="6" spans="1:42" ht="54" customHeight="1">
      <c r="A6" s="147"/>
      <c r="B6" s="147"/>
      <c r="C6" s="147"/>
      <c r="D6" s="148"/>
      <c r="E6" s="153"/>
      <c r="F6" s="168"/>
      <c r="G6" s="155"/>
      <c r="H6" s="178"/>
      <c r="I6" s="185"/>
      <c r="J6" s="170"/>
      <c r="K6" s="172"/>
      <c r="L6" s="155"/>
      <c r="M6" s="175"/>
      <c r="N6" s="148"/>
      <c r="O6" s="180"/>
      <c r="P6" s="151"/>
      <c r="Q6" s="151"/>
      <c r="R6" s="148"/>
      <c r="S6" s="3" t="s">
        <v>696</v>
      </c>
      <c r="T6" s="3"/>
      <c r="U6" s="3"/>
      <c r="V6" s="4" t="s">
        <v>345</v>
      </c>
      <c r="W6" s="4" t="s">
        <v>385</v>
      </c>
      <c r="X6" s="4" t="s">
        <v>697</v>
      </c>
      <c r="Y6" s="4" t="s">
        <v>698</v>
      </c>
      <c r="Z6" s="148"/>
      <c r="AA6" s="148"/>
      <c r="AB6" s="149"/>
      <c r="AC6" s="33" t="s">
        <v>391</v>
      </c>
      <c r="AD6" s="33" t="s">
        <v>390</v>
      </c>
      <c r="AE6" s="6" t="s">
        <v>348</v>
      </c>
      <c r="AF6" s="6" t="s">
        <v>694</v>
      </c>
      <c r="AG6" s="6" t="s">
        <v>347</v>
      </c>
      <c r="AH6" s="6" t="s">
        <v>346</v>
      </c>
      <c r="AJ6" s="192"/>
      <c r="AK6" s="192"/>
      <c r="AL6" s="192"/>
      <c r="AM6" s="192"/>
      <c r="AN6" s="192"/>
      <c r="AO6" s="192"/>
      <c r="AP6" s="191"/>
    </row>
    <row r="7" spans="1:36" s="89" customFormat="1" ht="119.25" customHeight="1">
      <c r="A7" s="52">
        <v>1</v>
      </c>
      <c r="B7" s="124" t="s">
        <v>514</v>
      </c>
      <c r="C7" s="52" t="s">
        <v>515</v>
      </c>
      <c r="D7" s="29" t="s">
        <v>516</v>
      </c>
      <c r="E7" s="100"/>
      <c r="F7" s="101"/>
      <c r="G7" s="52"/>
      <c r="H7" s="58"/>
      <c r="I7" s="101"/>
      <c r="J7" s="52"/>
      <c r="K7" s="52"/>
      <c r="L7" s="52"/>
      <c r="M7" s="96"/>
      <c r="N7" s="32">
        <v>1000</v>
      </c>
      <c r="O7" s="102"/>
      <c r="P7" s="103"/>
      <c r="Q7" s="103"/>
      <c r="R7" s="104"/>
      <c r="S7" s="77"/>
      <c r="T7" s="77"/>
      <c r="U7" s="77"/>
      <c r="V7" s="104"/>
      <c r="W7" s="104"/>
      <c r="X7" s="104"/>
      <c r="Y7" s="104"/>
      <c r="Z7" s="104"/>
      <c r="AA7" s="104"/>
      <c r="AB7" s="28" t="s">
        <v>296</v>
      </c>
      <c r="AC7" s="98"/>
      <c r="AD7" s="98"/>
      <c r="AE7" s="105"/>
      <c r="AF7" s="105"/>
      <c r="AG7" s="105"/>
      <c r="AH7" s="105"/>
      <c r="AJ7" s="89">
        <v>1000</v>
      </c>
    </row>
    <row r="8" spans="1:34" s="89" customFormat="1" ht="172.5" customHeight="1">
      <c r="A8" s="52">
        <v>2</v>
      </c>
      <c r="B8" s="46" t="s">
        <v>511</v>
      </c>
      <c r="C8" s="16" t="s">
        <v>512</v>
      </c>
      <c r="D8" s="29" t="s">
        <v>780</v>
      </c>
      <c r="E8" s="100"/>
      <c r="F8" s="101"/>
      <c r="G8" s="52"/>
      <c r="H8" s="58"/>
      <c r="I8" s="101"/>
      <c r="J8" s="52"/>
      <c r="K8" s="52"/>
      <c r="L8" s="52"/>
      <c r="M8" s="96"/>
      <c r="N8" s="104"/>
      <c r="O8" s="102"/>
      <c r="P8" s="103"/>
      <c r="Q8" s="103"/>
      <c r="R8" s="104"/>
      <c r="S8" s="77"/>
      <c r="T8" s="77"/>
      <c r="U8" s="77"/>
      <c r="V8" s="104"/>
      <c r="W8" s="104"/>
      <c r="X8" s="104"/>
      <c r="Y8" s="104"/>
      <c r="Z8" s="104"/>
      <c r="AA8" s="104"/>
      <c r="AB8" s="28" t="s">
        <v>297</v>
      </c>
      <c r="AC8" s="98"/>
      <c r="AD8" s="98"/>
      <c r="AE8" s="105"/>
      <c r="AF8" s="105"/>
      <c r="AG8" s="105"/>
      <c r="AH8" s="105"/>
    </row>
    <row r="9" spans="1:34" s="89" customFormat="1" ht="81.75" customHeight="1">
      <c r="A9" s="16">
        <v>3</v>
      </c>
      <c r="B9" s="46" t="s">
        <v>849</v>
      </c>
      <c r="C9" s="16" t="s">
        <v>819</v>
      </c>
      <c r="D9" s="29" t="s">
        <v>780</v>
      </c>
      <c r="E9" s="30"/>
      <c r="F9" s="106"/>
      <c r="G9" s="16"/>
      <c r="H9" s="30"/>
      <c r="I9" s="106"/>
      <c r="J9" s="16"/>
      <c r="K9" s="32"/>
      <c r="L9" s="32"/>
      <c r="M9" s="32"/>
      <c r="N9" s="32"/>
      <c r="O9" s="31"/>
      <c r="P9" s="32"/>
      <c r="Q9" s="32"/>
      <c r="R9" s="32"/>
      <c r="S9" s="77"/>
      <c r="T9" s="77"/>
      <c r="U9" s="77"/>
      <c r="V9" s="77"/>
      <c r="W9" s="77"/>
      <c r="X9" s="77"/>
      <c r="Y9" s="77"/>
      <c r="Z9" s="77"/>
      <c r="AA9" s="77"/>
      <c r="AB9" s="49" t="s">
        <v>378</v>
      </c>
      <c r="AC9" s="98">
        <v>182584</v>
      </c>
      <c r="AD9" s="98"/>
      <c r="AE9" s="105"/>
      <c r="AF9" s="105"/>
      <c r="AG9" s="105"/>
      <c r="AH9" s="105"/>
    </row>
    <row r="10" spans="1:36" s="89" customFormat="1" ht="113.25" customHeight="1">
      <c r="A10" s="16">
        <v>4</v>
      </c>
      <c r="B10" s="46" t="s">
        <v>848</v>
      </c>
      <c r="C10" s="16" t="s">
        <v>513</v>
      </c>
      <c r="D10" s="28" t="s">
        <v>844</v>
      </c>
      <c r="E10" s="30"/>
      <c r="F10" s="106"/>
      <c r="G10" s="16"/>
      <c r="H10" s="30"/>
      <c r="I10" s="106"/>
      <c r="J10" s="16"/>
      <c r="K10" s="32"/>
      <c r="L10" s="32"/>
      <c r="M10" s="32"/>
      <c r="N10" s="32">
        <v>1000</v>
      </c>
      <c r="O10" s="31"/>
      <c r="P10" s="32"/>
      <c r="Q10" s="32"/>
      <c r="R10" s="32"/>
      <c r="S10" s="77"/>
      <c r="T10" s="77"/>
      <c r="U10" s="77"/>
      <c r="V10" s="77"/>
      <c r="W10" s="77"/>
      <c r="X10" s="77"/>
      <c r="Y10" s="77"/>
      <c r="Z10" s="77"/>
      <c r="AA10" s="77"/>
      <c r="AB10" s="28" t="s">
        <v>296</v>
      </c>
      <c r="AC10" s="98"/>
      <c r="AD10" s="98"/>
      <c r="AE10" s="105"/>
      <c r="AF10" s="105"/>
      <c r="AG10" s="105"/>
      <c r="AH10" s="105"/>
      <c r="AJ10" s="89">
        <v>1000</v>
      </c>
    </row>
    <row r="11" spans="1:34" s="89" customFormat="1" ht="71.25" customHeight="1">
      <c r="A11" s="16">
        <v>5</v>
      </c>
      <c r="B11" s="46" t="s">
        <v>752</v>
      </c>
      <c r="C11" s="16" t="s">
        <v>260</v>
      </c>
      <c r="D11" s="29" t="s">
        <v>846</v>
      </c>
      <c r="E11" s="30"/>
      <c r="F11" s="106"/>
      <c r="G11" s="16"/>
      <c r="H11" s="30"/>
      <c r="I11" s="106"/>
      <c r="J11" s="16"/>
      <c r="K11" s="32"/>
      <c r="L11" s="32"/>
      <c r="M11" s="32"/>
      <c r="N11" s="32"/>
      <c r="O11" s="31"/>
      <c r="P11" s="32"/>
      <c r="Q11" s="32"/>
      <c r="R11" s="32"/>
      <c r="S11" s="77"/>
      <c r="T11" s="77"/>
      <c r="U11" s="77"/>
      <c r="V11" s="77"/>
      <c r="W11" s="77"/>
      <c r="X11" s="77"/>
      <c r="Y11" s="77"/>
      <c r="Z11" s="77"/>
      <c r="AA11" s="77"/>
      <c r="AB11" s="28" t="s">
        <v>845</v>
      </c>
      <c r="AC11" s="98"/>
      <c r="AD11" s="98"/>
      <c r="AE11" s="105"/>
      <c r="AF11" s="105"/>
      <c r="AG11" s="105"/>
      <c r="AH11" s="105"/>
    </row>
    <row r="12" spans="1:34" s="89" customFormat="1" ht="63.75" customHeight="1">
      <c r="A12" s="16">
        <v>6</v>
      </c>
      <c r="B12" s="46" t="s">
        <v>753</v>
      </c>
      <c r="C12" s="16" t="s">
        <v>261</v>
      </c>
      <c r="D12" s="29" t="s">
        <v>846</v>
      </c>
      <c r="E12" s="30"/>
      <c r="F12" s="106"/>
      <c r="G12" s="16"/>
      <c r="H12" s="30"/>
      <c r="I12" s="106"/>
      <c r="J12" s="16"/>
      <c r="K12" s="32"/>
      <c r="L12" s="32"/>
      <c r="M12" s="32"/>
      <c r="N12" s="32"/>
      <c r="O12" s="31"/>
      <c r="P12" s="32"/>
      <c r="Q12" s="32"/>
      <c r="R12" s="32"/>
      <c r="S12" s="77"/>
      <c r="T12" s="77"/>
      <c r="U12" s="77"/>
      <c r="V12" s="77"/>
      <c r="W12" s="77"/>
      <c r="X12" s="77"/>
      <c r="Y12" s="77"/>
      <c r="Z12" s="77"/>
      <c r="AA12" s="77"/>
      <c r="AB12" s="37" t="s">
        <v>845</v>
      </c>
      <c r="AC12" s="98"/>
      <c r="AD12" s="98"/>
      <c r="AE12" s="105"/>
      <c r="AF12" s="105"/>
      <c r="AG12" s="105"/>
      <c r="AH12" s="105"/>
    </row>
    <row r="13" spans="1:34" s="89" customFormat="1" ht="108" customHeight="1">
      <c r="A13" s="16">
        <v>7</v>
      </c>
      <c r="B13" s="16" t="s">
        <v>252</v>
      </c>
      <c r="C13" s="16" t="s">
        <v>262</v>
      </c>
      <c r="D13" s="29" t="s">
        <v>402</v>
      </c>
      <c r="E13" s="30"/>
      <c r="F13" s="106"/>
      <c r="G13" s="16"/>
      <c r="H13" s="30"/>
      <c r="I13" s="106"/>
      <c r="J13" s="16"/>
      <c r="K13" s="32"/>
      <c r="L13" s="32"/>
      <c r="M13" s="32"/>
      <c r="N13" s="32"/>
      <c r="O13" s="31"/>
      <c r="P13" s="32"/>
      <c r="Q13" s="32"/>
      <c r="R13" s="32"/>
      <c r="S13" s="77"/>
      <c r="T13" s="77"/>
      <c r="U13" s="77"/>
      <c r="V13" s="77"/>
      <c r="W13" s="77"/>
      <c r="X13" s="77"/>
      <c r="Y13" s="77"/>
      <c r="Z13" s="77"/>
      <c r="AA13" s="77"/>
      <c r="AB13" s="28" t="s">
        <v>845</v>
      </c>
      <c r="AC13" s="98"/>
      <c r="AD13" s="98"/>
      <c r="AE13" s="105"/>
      <c r="AF13" s="105"/>
      <c r="AG13" s="105"/>
      <c r="AH13" s="105"/>
    </row>
    <row r="14" spans="1:34" s="89" customFormat="1" ht="61.5" customHeight="1">
      <c r="A14" s="16">
        <v>8</v>
      </c>
      <c r="B14" s="16" t="s">
        <v>253</v>
      </c>
      <c r="C14" s="16" t="s">
        <v>263</v>
      </c>
      <c r="D14" s="29" t="s">
        <v>254</v>
      </c>
      <c r="E14" s="30"/>
      <c r="F14" s="106"/>
      <c r="G14" s="16"/>
      <c r="H14" s="30"/>
      <c r="I14" s="106"/>
      <c r="J14" s="16"/>
      <c r="K14" s="32"/>
      <c r="L14" s="32"/>
      <c r="M14" s="32"/>
      <c r="N14" s="32"/>
      <c r="O14" s="31"/>
      <c r="P14" s="32"/>
      <c r="Q14" s="32"/>
      <c r="R14" s="32"/>
      <c r="S14" s="77"/>
      <c r="T14" s="77"/>
      <c r="U14" s="77"/>
      <c r="V14" s="77"/>
      <c r="W14" s="77"/>
      <c r="X14" s="77"/>
      <c r="Y14" s="77"/>
      <c r="Z14" s="77"/>
      <c r="AA14" s="77"/>
      <c r="AB14" s="76" t="s">
        <v>255</v>
      </c>
      <c r="AC14" s="98"/>
      <c r="AD14" s="98"/>
      <c r="AE14" s="105"/>
      <c r="AF14" s="105"/>
      <c r="AG14" s="105"/>
      <c r="AH14" s="105"/>
    </row>
    <row r="15" spans="1:34" s="110" customFormat="1" ht="134.25" customHeight="1">
      <c r="A15" s="50">
        <v>9</v>
      </c>
      <c r="B15" s="50" t="s">
        <v>256</v>
      </c>
      <c r="C15" s="50" t="s">
        <v>461</v>
      </c>
      <c r="D15" s="28" t="s">
        <v>257</v>
      </c>
      <c r="E15" s="47"/>
      <c r="F15" s="107"/>
      <c r="G15" s="50"/>
      <c r="H15" s="47"/>
      <c r="I15" s="107"/>
      <c r="J15" s="50"/>
      <c r="K15" s="31"/>
      <c r="L15" s="31"/>
      <c r="M15" s="31"/>
      <c r="N15" s="31"/>
      <c r="O15" s="31"/>
      <c r="P15" s="31"/>
      <c r="Q15" s="31"/>
      <c r="R15" s="31"/>
      <c r="S15" s="80"/>
      <c r="T15" s="80"/>
      <c r="U15" s="80"/>
      <c r="V15" s="80"/>
      <c r="W15" s="80"/>
      <c r="X15" s="80"/>
      <c r="Y15" s="80"/>
      <c r="Z15" s="80"/>
      <c r="AA15" s="80"/>
      <c r="AB15" s="37" t="s">
        <v>264</v>
      </c>
      <c r="AC15" s="108"/>
      <c r="AD15" s="108"/>
      <c r="AE15" s="109"/>
      <c r="AF15" s="109"/>
      <c r="AG15" s="109"/>
      <c r="AH15" s="109"/>
    </row>
    <row r="16" spans="1:39" s="110" customFormat="1" ht="125.25" customHeight="1">
      <c r="A16" s="50">
        <v>10</v>
      </c>
      <c r="B16" s="50" t="s">
        <v>585</v>
      </c>
      <c r="C16" s="16" t="s">
        <v>586</v>
      </c>
      <c r="D16" s="29" t="s">
        <v>587</v>
      </c>
      <c r="E16" s="47"/>
      <c r="F16" s="107"/>
      <c r="G16" s="50"/>
      <c r="H16" s="47"/>
      <c r="I16" s="107"/>
      <c r="J16" s="50"/>
      <c r="K16" s="31"/>
      <c r="L16" s="31"/>
      <c r="M16" s="31"/>
      <c r="N16" s="117">
        <v>3000</v>
      </c>
      <c r="O16" s="117"/>
      <c r="P16" s="117"/>
      <c r="Q16" s="117"/>
      <c r="R16" s="117"/>
      <c r="S16" s="118"/>
      <c r="T16" s="118"/>
      <c r="U16" s="118"/>
      <c r="V16" s="118"/>
      <c r="W16" s="118"/>
      <c r="X16" s="118"/>
      <c r="Y16" s="118"/>
      <c r="Z16" s="118"/>
      <c r="AA16" s="118"/>
      <c r="AB16" s="119" t="s">
        <v>948</v>
      </c>
      <c r="AC16" s="108"/>
      <c r="AD16" s="108"/>
      <c r="AE16" s="109"/>
      <c r="AF16" s="109"/>
      <c r="AG16" s="109"/>
      <c r="AH16" s="109"/>
      <c r="AM16" s="110">
        <v>3000</v>
      </c>
    </row>
    <row r="17" spans="1:42" s="110" customFormat="1" ht="171" customHeight="1">
      <c r="A17" s="50">
        <v>11</v>
      </c>
      <c r="B17" s="50" t="s">
        <v>498</v>
      </c>
      <c r="C17" s="16" t="s">
        <v>341</v>
      </c>
      <c r="D17" s="28" t="s">
        <v>396</v>
      </c>
      <c r="E17" s="47">
        <v>3000</v>
      </c>
      <c r="F17" s="107"/>
      <c r="G17" s="50"/>
      <c r="H17" s="47"/>
      <c r="I17" s="107"/>
      <c r="J17" s="50"/>
      <c r="K17" s="31"/>
      <c r="L17" s="31"/>
      <c r="M17" s="31"/>
      <c r="N17" s="31">
        <v>3000</v>
      </c>
      <c r="O17" s="31"/>
      <c r="P17" s="31"/>
      <c r="Q17" s="31"/>
      <c r="R17" s="31"/>
      <c r="S17" s="80"/>
      <c r="T17" s="80"/>
      <c r="U17" s="80"/>
      <c r="V17" s="80"/>
      <c r="W17" s="80"/>
      <c r="X17" s="80"/>
      <c r="Y17" s="80"/>
      <c r="Z17" s="80"/>
      <c r="AA17" s="80"/>
      <c r="AB17" s="37" t="s">
        <v>830</v>
      </c>
      <c r="AC17" s="108"/>
      <c r="AD17" s="108"/>
      <c r="AE17" s="109"/>
      <c r="AF17" s="109"/>
      <c r="AG17" s="109"/>
      <c r="AH17" s="109"/>
      <c r="AP17" s="110">
        <v>3000</v>
      </c>
    </row>
    <row r="18" spans="1:38" s="89" customFormat="1" ht="105.75" customHeight="1">
      <c r="A18" s="16">
        <v>12</v>
      </c>
      <c r="B18" s="16" t="s">
        <v>847</v>
      </c>
      <c r="C18" s="50" t="s">
        <v>462</v>
      </c>
      <c r="D18" s="28" t="s">
        <v>489</v>
      </c>
      <c r="E18" s="47"/>
      <c r="F18" s="107"/>
      <c r="G18" s="50"/>
      <c r="H18" s="47"/>
      <c r="I18" s="107"/>
      <c r="J18" s="50"/>
      <c r="K18" s="31"/>
      <c r="L18" s="31"/>
      <c r="M18" s="31"/>
      <c r="N18" s="31">
        <v>1000</v>
      </c>
      <c r="O18" s="31"/>
      <c r="P18" s="31"/>
      <c r="Q18" s="31"/>
      <c r="R18" s="31"/>
      <c r="S18" s="80"/>
      <c r="T18" s="80"/>
      <c r="U18" s="80"/>
      <c r="V18" s="80"/>
      <c r="W18" s="80"/>
      <c r="X18" s="80"/>
      <c r="Y18" s="80"/>
      <c r="Z18" s="80"/>
      <c r="AA18" s="80"/>
      <c r="AB18" s="28" t="s">
        <v>298</v>
      </c>
      <c r="AC18" s="98"/>
      <c r="AD18" s="98"/>
      <c r="AE18" s="105"/>
      <c r="AF18" s="105"/>
      <c r="AG18" s="105"/>
      <c r="AH18" s="105"/>
      <c r="AL18" s="89">
        <v>1000</v>
      </c>
    </row>
    <row r="19" spans="1:38" s="89" customFormat="1" ht="105" customHeight="1">
      <c r="A19" s="16">
        <v>13</v>
      </c>
      <c r="B19" s="16" t="s">
        <v>850</v>
      </c>
      <c r="C19" s="16" t="s">
        <v>463</v>
      </c>
      <c r="D19" s="28" t="s">
        <v>0</v>
      </c>
      <c r="E19" s="30"/>
      <c r="F19" s="106"/>
      <c r="G19" s="16"/>
      <c r="H19" s="30"/>
      <c r="I19" s="106"/>
      <c r="J19" s="16"/>
      <c r="K19" s="32"/>
      <c r="L19" s="32"/>
      <c r="M19" s="32"/>
      <c r="N19" s="31">
        <v>2000</v>
      </c>
      <c r="O19" s="31"/>
      <c r="P19" s="31"/>
      <c r="Q19" s="31"/>
      <c r="R19" s="31"/>
      <c r="S19" s="80"/>
      <c r="T19" s="80"/>
      <c r="U19" s="80"/>
      <c r="V19" s="80"/>
      <c r="W19" s="80"/>
      <c r="X19" s="80"/>
      <c r="Y19" s="80"/>
      <c r="Z19" s="80"/>
      <c r="AA19" s="80"/>
      <c r="AB19" s="28" t="s">
        <v>298</v>
      </c>
      <c r="AC19" s="98"/>
      <c r="AD19" s="98"/>
      <c r="AE19" s="105"/>
      <c r="AF19" s="105"/>
      <c r="AG19" s="105"/>
      <c r="AH19" s="105"/>
      <c r="AL19" s="89">
        <v>2000</v>
      </c>
    </row>
    <row r="20" spans="1:38" s="89" customFormat="1" ht="104.25" customHeight="1">
      <c r="A20" s="16">
        <v>14</v>
      </c>
      <c r="B20" s="16" t="s">
        <v>851</v>
      </c>
      <c r="C20" s="16" t="s">
        <v>464</v>
      </c>
      <c r="D20" s="29" t="s">
        <v>768</v>
      </c>
      <c r="E20" s="30"/>
      <c r="F20" s="106"/>
      <c r="G20" s="16"/>
      <c r="H20" s="30"/>
      <c r="I20" s="106"/>
      <c r="J20" s="16"/>
      <c r="K20" s="32"/>
      <c r="L20" s="32"/>
      <c r="M20" s="32"/>
      <c r="N20" s="32">
        <v>1000</v>
      </c>
      <c r="O20" s="31"/>
      <c r="P20" s="32"/>
      <c r="Q20" s="32"/>
      <c r="R20" s="32"/>
      <c r="S20" s="77"/>
      <c r="T20" s="77"/>
      <c r="U20" s="77"/>
      <c r="V20" s="77"/>
      <c r="W20" s="77"/>
      <c r="X20" s="77"/>
      <c r="Y20" s="77"/>
      <c r="Z20" s="77"/>
      <c r="AA20" s="77"/>
      <c r="AB20" s="28" t="s">
        <v>298</v>
      </c>
      <c r="AC20" s="98"/>
      <c r="AD20" s="98"/>
      <c r="AE20" s="105"/>
      <c r="AF20" s="105"/>
      <c r="AG20" s="105"/>
      <c r="AH20" s="105"/>
      <c r="AL20" s="89">
        <v>1000</v>
      </c>
    </row>
    <row r="21" spans="1:38" s="89" customFormat="1" ht="99.75" customHeight="1">
      <c r="A21" s="16">
        <v>15</v>
      </c>
      <c r="B21" s="16" t="s">
        <v>852</v>
      </c>
      <c r="C21" s="16" t="s">
        <v>465</v>
      </c>
      <c r="D21" s="29" t="s">
        <v>767</v>
      </c>
      <c r="E21" s="30"/>
      <c r="F21" s="106"/>
      <c r="G21" s="16"/>
      <c r="H21" s="30"/>
      <c r="I21" s="106"/>
      <c r="J21" s="16"/>
      <c r="K21" s="32"/>
      <c r="L21" s="32"/>
      <c r="M21" s="32"/>
      <c r="N21" s="32">
        <v>1000</v>
      </c>
      <c r="O21" s="31"/>
      <c r="P21" s="32"/>
      <c r="Q21" s="32"/>
      <c r="R21" s="32"/>
      <c r="S21" s="77"/>
      <c r="T21" s="77"/>
      <c r="U21" s="77"/>
      <c r="V21" s="77"/>
      <c r="W21" s="77"/>
      <c r="X21" s="77"/>
      <c r="Y21" s="77"/>
      <c r="Z21" s="77"/>
      <c r="AA21" s="77"/>
      <c r="AB21" s="28" t="s">
        <v>299</v>
      </c>
      <c r="AC21" s="98"/>
      <c r="AD21" s="98"/>
      <c r="AE21" s="105"/>
      <c r="AF21" s="105"/>
      <c r="AG21" s="105"/>
      <c r="AH21" s="105"/>
      <c r="AL21" s="89">
        <v>1000</v>
      </c>
    </row>
    <row r="22" spans="1:38" s="89" customFormat="1" ht="99" customHeight="1">
      <c r="A22" s="16">
        <v>16</v>
      </c>
      <c r="B22" s="16" t="s">
        <v>853</v>
      </c>
      <c r="C22" s="16" t="s">
        <v>466</v>
      </c>
      <c r="D22" s="29" t="s">
        <v>766</v>
      </c>
      <c r="E22" s="30"/>
      <c r="F22" s="106"/>
      <c r="G22" s="16"/>
      <c r="H22" s="30"/>
      <c r="I22" s="106"/>
      <c r="J22" s="16"/>
      <c r="K22" s="32"/>
      <c r="L22" s="32"/>
      <c r="M22" s="32"/>
      <c r="N22" s="32">
        <v>1000</v>
      </c>
      <c r="O22" s="31"/>
      <c r="P22" s="32"/>
      <c r="Q22" s="32"/>
      <c r="R22" s="32"/>
      <c r="S22" s="77"/>
      <c r="T22" s="77"/>
      <c r="U22" s="77"/>
      <c r="V22" s="77"/>
      <c r="W22" s="77"/>
      <c r="X22" s="77"/>
      <c r="Y22" s="77"/>
      <c r="Z22" s="77"/>
      <c r="AA22" s="77"/>
      <c r="AB22" s="28" t="s">
        <v>298</v>
      </c>
      <c r="AC22" s="98"/>
      <c r="AD22" s="98"/>
      <c r="AE22" s="105"/>
      <c r="AF22" s="105"/>
      <c r="AG22" s="105"/>
      <c r="AH22" s="105"/>
      <c r="AL22" s="89">
        <v>1000</v>
      </c>
    </row>
    <row r="23" spans="1:38" s="89" customFormat="1" ht="105" customHeight="1">
      <c r="A23" s="16">
        <v>17</v>
      </c>
      <c r="B23" s="16" t="s">
        <v>854</v>
      </c>
      <c r="C23" s="16" t="s">
        <v>467</v>
      </c>
      <c r="D23" s="29" t="s">
        <v>765</v>
      </c>
      <c r="E23" s="30"/>
      <c r="F23" s="106"/>
      <c r="G23" s="16"/>
      <c r="H23" s="30"/>
      <c r="I23" s="106"/>
      <c r="J23" s="16"/>
      <c r="K23" s="32"/>
      <c r="L23" s="32"/>
      <c r="M23" s="32"/>
      <c r="N23" s="32">
        <v>1000</v>
      </c>
      <c r="O23" s="31"/>
      <c r="P23" s="32"/>
      <c r="Q23" s="32"/>
      <c r="R23" s="32"/>
      <c r="S23" s="77"/>
      <c r="T23" s="77"/>
      <c r="U23" s="77"/>
      <c r="V23" s="77"/>
      <c r="W23" s="77"/>
      <c r="X23" s="77"/>
      <c r="Y23" s="77"/>
      <c r="Z23" s="77"/>
      <c r="AA23" s="77"/>
      <c r="AB23" s="28" t="s">
        <v>298</v>
      </c>
      <c r="AC23" s="98"/>
      <c r="AD23" s="98"/>
      <c r="AE23" s="105"/>
      <c r="AF23" s="105"/>
      <c r="AG23" s="105"/>
      <c r="AH23" s="105"/>
      <c r="AL23" s="89">
        <v>1000</v>
      </c>
    </row>
    <row r="24" spans="1:38" s="89" customFormat="1" ht="102.75" customHeight="1">
      <c r="A24" s="16">
        <v>18</v>
      </c>
      <c r="B24" s="16" t="s">
        <v>754</v>
      </c>
      <c r="C24" s="50" t="s">
        <v>468</v>
      </c>
      <c r="D24" s="29" t="s">
        <v>764</v>
      </c>
      <c r="E24" s="30"/>
      <c r="F24" s="106"/>
      <c r="G24" s="16"/>
      <c r="H24" s="30"/>
      <c r="I24" s="106"/>
      <c r="J24" s="16"/>
      <c r="K24" s="32"/>
      <c r="L24" s="32"/>
      <c r="M24" s="32"/>
      <c r="N24" s="31">
        <v>2000</v>
      </c>
      <c r="O24" s="31"/>
      <c r="P24" s="31"/>
      <c r="Q24" s="31"/>
      <c r="R24" s="31"/>
      <c r="S24" s="80"/>
      <c r="T24" s="80"/>
      <c r="U24" s="80"/>
      <c r="V24" s="80"/>
      <c r="W24" s="80"/>
      <c r="X24" s="80"/>
      <c r="Y24" s="80"/>
      <c r="Z24" s="80"/>
      <c r="AA24" s="80"/>
      <c r="AB24" s="28" t="s">
        <v>298</v>
      </c>
      <c r="AC24" s="98"/>
      <c r="AD24" s="98"/>
      <c r="AE24" s="105"/>
      <c r="AF24" s="105"/>
      <c r="AG24" s="105"/>
      <c r="AH24" s="105"/>
      <c r="AL24" s="89">
        <v>2000</v>
      </c>
    </row>
    <row r="25" spans="1:38" s="89" customFormat="1" ht="115.5" customHeight="1">
      <c r="A25" s="16">
        <v>19</v>
      </c>
      <c r="B25" s="16" t="s">
        <v>755</v>
      </c>
      <c r="C25" s="50" t="s">
        <v>469</v>
      </c>
      <c r="D25" s="29" t="s">
        <v>763</v>
      </c>
      <c r="E25" s="30"/>
      <c r="F25" s="106"/>
      <c r="G25" s="16"/>
      <c r="H25" s="30"/>
      <c r="I25" s="106"/>
      <c r="J25" s="16"/>
      <c r="K25" s="32"/>
      <c r="L25" s="32"/>
      <c r="M25" s="32"/>
      <c r="N25" s="31">
        <v>2000</v>
      </c>
      <c r="O25" s="31"/>
      <c r="P25" s="31"/>
      <c r="Q25" s="31"/>
      <c r="R25" s="31"/>
      <c r="S25" s="80"/>
      <c r="T25" s="80"/>
      <c r="U25" s="80"/>
      <c r="V25" s="80"/>
      <c r="W25" s="80"/>
      <c r="X25" s="80"/>
      <c r="Y25" s="80"/>
      <c r="Z25" s="80"/>
      <c r="AA25" s="80"/>
      <c r="AB25" s="28" t="s">
        <v>298</v>
      </c>
      <c r="AC25" s="98"/>
      <c r="AD25" s="98"/>
      <c r="AE25" s="105"/>
      <c r="AF25" s="105"/>
      <c r="AG25" s="105"/>
      <c r="AH25" s="105"/>
      <c r="AL25" s="89">
        <v>2000</v>
      </c>
    </row>
    <row r="26" spans="1:38" s="89" customFormat="1" ht="102" customHeight="1">
      <c r="A26" s="16">
        <v>20</v>
      </c>
      <c r="B26" s="16" t="s">
        <v>756</v>
      </c>
      <c r="C26" s="16" t="s">
        <v>470</v>
      </c>
      <c r="D26" s="29" t="s">
        <v>762</v>
      </c>
      <c r="E26" s="30"/>
      <c r="F26" s="106"/>
      <c r="G26" s="16"/>
      <c r="H26" s="30"/>
      <c r="I26" s="106"/>
      <c r="J26" s="16"/>
      <c r="K26" s="32"/>
      <c r="L26" s="32"/>
      <c r="M26" s="32"/>
      <c r="N26" s="32">
        <v>1000</v>
      </c>
      <c r="O26" s="31"/>
      <c r="P26" s="32"/>
      <c r="Q26" s="32"/>
      <c r="R26" s="32"/>
      <c r="S26" s="77"/>
      <c r="T26" s="77"/>
      <c r="U26" s="77"/>
      <c r="V26" s="77"/>
      <c r="W26" s="77"/>
      <c r="X26" s="77"/>
      <c r="Y26" s="77"/>
      <c r="Z26" s="77"/>
      <c r="AA26" s="77"/>
      <c r="AB26" s="28" t="s">
        <v>298</v>
      </c>
      <c r="AC26" s="98"/>
      <c r="AD26" s="98"/>
      <c r="AE26" s="105"/>
      <c r="AF26" s="105"/>
      <c r="AG26" s="105"/>
      <c r="AH26" s="105"/>
      <c r="AL26" s="89">
        <v>1000</v>
      </c>
    </row>
    <row r="27" spans="1:38" s="89" customFormat="1" ht="141" customHeight="1">
      <c r="A27" s="16">
        <v>21</v>
      </c>
      <c r="B27" s="16" t="s">
        <v>761</v>
      </c>
      <c r="C27" s="16" t="s">
        <v>401</v>
      </c>
      <c r="D27" s="29" t="s">
        <v>769</v>
      </c>
      <c r="E27" s="30"/>
      <c r="F27" s="106"/>
      <c r="G27" s="16"/>
      <c r="H27" s="30"/>
      <c r="I27" s="106"/>
      <c r="J27" s="16"/>
      <c r="K27" s="32"/>
      <c r="L27" s="32"/>
      <c r="M27" s="32"/>
      <c r="N27" s="31">
        <v>2000</v>
      </c>
      <c r="O27" s="31"/>
      <c r="P27" s="31"/>
      <c r="Q27" s="31"/>
      <c r="R27" s="31"/>
      <c r="S27" s="80"/>
      <c r="T27" s="80"/>
      <c r="U27" s="80"/>
      <c r="V27" s="80"/>
      <c r="W27" s="80"/>
      <c r="X27" s="80"/>
      <c r="Y27" s="80"/>
      <c r="Z27" s="80"/>
      <c r="AA27" s="80"/>
      <c r="AB27" s="28" t="s">
        <v>300</v>
      </c>
      <c r="AC27" s="98"/>
      <c r="AD27" s="98"/>
      <c r="AE27" s="105"/>
      <c r="AF27" s="105"/>
      <c r="AG27" s="105"/>
      <c r="AH27" s="105"/>
      <c r="AL27" s="89">
        <v>2000</v>
      </c>
    </row>
    <row r="28" spans="1:34" s="89" customFormat="1" ht="125.25" customHeight="1">
      <c r="A28" s="16">
        <v>22</v>
      </c>
      <c r="B28" s="16" t="s">
        <v>855</v>
      </c>
      <c r="C28" s="16" t="s">
        <v>157</v>
      </c>
      <c r="D28" s="29" t="s">
        <v>770</v>
      </c>
      <c r="E28" s="30"/>
      <c r="F28" s="106"/>
      <c r="G28" s="16"/>
      <c r="H28" s="30"/>
      <c r="I28" s="106"/>
      <c r="J28" s="16"/>
      <c r="K28" s="32"/>
      <c r="L28" s="32"/>
      <c r="M28" s="32"/>
      <c r="N28" s="31"/>
      <c r="O28" s="31"/>
      <c r="P28" s="32"/>
      <c r="Q28" s="32"/>
      <c r="R28" s="32"/>
      <c r="S28" s="77"/>
      <c r="T28" s="77"/>
      <c r="U28" s="77"/>
      <c r="V28" s="77"/>
      <c r="W28" s="77"/>
      <c r="X28" s="77"/>
      <c r="Y28" s="77"/>
      <c r="Z28" s="77"/>
      <c r="AA28" s="77"/>
      <c r="AB28" s="28" t="s">
        <v>301</v>
      </c>
      <c r="AC28" s="98"/>
      <c r="AD28" s="98"/>
      <c r="AE28" s="105"/>
      <c r="AF28" s="105"/>
      <c r="AG28" s="105"/>
      <c r="AH28" s="105"/>
    </row>
    <row r="29" spans="1:38" s="89" customFormat="1" ht="105.75" customHeight="1">
      <c r="A29" s="16">
        <v>23</v>
      </c>
      <c r="B29" s="16" t="s">
        <v>771</v>
      </c>
      <c r="C29" s="16" t="s">
        <v>156</v>
      </c>
      <c r="D29" s="29" t="s">
        <v>772</v>
      </c>
      <c r="E29" s="30"/>
      <c r="F29" s="106"/>
      <c r="G29" s="16"/>
      <c r="H29" s="30"/>
      <c r="I29" s="106"/>
      <c r="J29" s="16"/>
      <c r="K29" s="32"/>
      <c r="L29" s="32"/>
      <c r="M29" s="32"/>
      <c r="N29" s="32">
        <v>2000</v>
      </c>
      <c r="O29" s="31"/>
      <c r="P29" s="32"/>
      <c r="Q29" s="32"/>
      <c r="R29" s="32"/>
      <c r="S29" s="77"/>
      <c r="T29" s="77"/>
      <c r="U29" s="77"/>
      <c r="V29" s="77"/>
      <c r="W29" s="77"/>
      <c r="X29" s="77"/>
      <c r="Y29" s="77"/>
      <c r="Z29" s="77"/>
      <c r="AA29" s="77"/>
      <c r="AB29" s="28" t="s">
        <v>298</v>
      </c>
      <c r="AC29" s="98"/>
      <c r="AD29" s="98"/>
      <c r="AE29" s="105"/>
      <c r="AF29" s="105"/>
      <c r="AG29" s="105"/>
      <c r="AH29" s="105"/>
      <c r="AL29" s="89">
        <v>2000</v>
      </c>
    </row>
    <row r="30" spans="1:38" s="89" customFormat="1" ht="97.5" customHeight="1">
      <c r="A30" s="16">
        <v>24</v>
      </c>
      <c r="B30" s="16" t="s">
        <v>773</v>
      </c>
      <c r="C30" s="16" t="s">
        <v>155</v>
      </c>
      <c r="D30" s="29" t="s">
        <v>774</v>
      </c>
      <c r="E30" s="30"/>
      <c r="F30" s="106"/>
      <c r="G30" s="16"/>
      <c r="H30" s="30"/>
      <c r="I30" s="106"/>
      <c r="J30" s="16"/>
      <c r="K30" s="32"/>
      <c r="L30" s="32"/>
      <c r="M30" s="32"/>
      <c r="N30" s="32">
        <v>1000</v>
      </c>
      <c r="O30" s="31"/>
      <c r="P30" s="32"/>
      <c r="Q30" s="32"/>
      <c r="R30" s="32"/>
      <c r="S30" s="77"/>
      <c r="T30" s="77"/>
      <c r="U30" s="77"/>
      <c r="V30" s="77"/>
      <c r="W30" s="77"/>
      <c r="X30" s="77"/>
      <c r="Y30" s="77"/>
      <c r="Z30" s="77"/>
      <c r="AA30" s="77"/>
      <c r="AB30" s="28" t="s">
        <v>298</v>
      </c>
      <c r="AC30" s="98"/>
      <c r="AD30" s="98"/>
      <c r="AE30" s="105"/>
      <c r="AF30" s="105"/>
      <c r="AG30" s="105"/>
      <c r="AH30" s="105"/>
      <c r="AL30" s="89">
        <v>1000</v>
      </c>
    </row>
    <row r="31" spans="1:38" s="89" customFormat="1" ht="108" customHeight="1">
      <c r="A31" s="16">
        <v>25</v>
      </c>
      <c r="B31" s="16" t="s">
        <v>775</v>
      </c>
      <c r="C31" s="16" t="s">
        <v>158</v>
      </c>
      <c r="D31" s="29" t="s">
        <v>776</v>
      </c>
      <c r="E31" s="30"/>
      <c r="F31" s="106"/>
      <c r="G31" s="16"/>
      <c r="H31" s="30"/>
      <c r="I31" s="106"/>
      <c r="J31" s="16"/>
      <c r="K31" s="32"/>
      <c r="L31" s="32"/>
      <c r="M31" s="32"/>
      <c r="N31" s="32">
        <v>1000</v>
      </c>
      <c r="O31" s="31"/>
      <c r="P31" s="32"/>
      <c r="Q31" s="32"/>
      <c r="R31" s="32"/>
      <c r="S31" s="77"/>
      <c r="T31" s="77"/>
      <c r="U31" s="77"/>
      <c r="V31" s="77"/>
      <c r="W31" s="77"/>
      <c r="X31" s="77"/>
      <c r="Y31" s="77"/>
      <c r="Z31" s="77"/>
      <c r="AA31" s="77"/>
      <c r="AB31" s="28" t="s">
        <v>298</v>
      </c>
      <c r="AC31" s="98"/>
      <c r="AD31" s="98"/>
      <c r="AE31" s="105"/>
      <c r="AF31" s="105"/>
      <c r="AG31" s="105"/>
      <c r="AH31" s="105"/>
      <c r="AL31" s="89">
        <v>1000</v>
      </c>
    </row>
    <row r="32" spans="1:38" s="89" customFormat="1" ht="99" customHeight="1">
      <c r="A32" s="16">
        <v>26</v>
      </c>
      <c r="B32" s="16" t="s">
        <v>856</v>
      </c>
      <c r="C32" s="16" t="s">
        <v>159</v>
      </c>
      <c r="D32" s="29" t="s">
        <v>857</v>
      </c>
      <c r="E32" s="30"/>
      <c r="F32" s="106"/>
      <c r="G32" s="16"/>
      <c r="H32" s="30"/>
      <c r="I32" s="106"/>
      <c r="J32" s="16"/>
      <c r="K32" s="32"/>
      <c r="L32" s="32"/>
      <c r="M32" s="32"/>
      <c r="N32" s="32">
        <v>2000</v>
      </c>
      <c r="O32" s="31"/>
      <c r="P32" s="32"/>
      <c r="Q32" s="32"/>
      <c r="R32" s="32"/>
      <c r="S32" s="77"/>
      <c r="T32" s="77"/>
      <c r="U32" s="77"/>
      <c r="V32" s="77"/>
      <c r="W32" s="77"/>
      <c r="X32" s="77"/>
      <c r="Y32" s="77"/>
      <c r="Z32" s="77"/>
      <c r="AA32" s="77"/>
      <c r="AB32" s="28" t="s">
        <v>298</v>
      </c>
      <c r="AC32" s="98"/>
      <c r="AD32" s="98"/>
      <c r="AE32" s="105"/>
      <c r="AF32" s="105"/>
      <c r="AG32" s="105"/>
      <c r="AH32" s="105"/>
      <c r="AL32" s="89">
        <v>2000</v>
      </c>
    </row>
    <row r="33" spans="1:38" s="89" customFormat="1" ht="138.75" customHeight="1">
      <c r="A33" s="16">
        <v>27</v>
      </c>
      <c r="B33" s="16" t="s">
        <v>877</v>
      </c>
      <c r="C33" s="16" t="s">
        <v>160</v>
      </c>
      <c r="D33" s="29" t="s">
        <v>878</v>
      </c>
      <c r="E33" s="30"/>
      <c r="F33" s="106"/>
      <c r="G33" s="16"/>
      <c r="H33" s="30"/>
      <c r="I33" s="106"/>
      <c r="J33" s="16"/>
      <c r="K33" s="32"/>
      <c r="L33" s="32"/>
      <c r="M33" s="32"/>
      <c r="N33" s="32">
        <v>1000</v>
      </c>
      <c r="O33" s="31"/>
      <c r="P33" s="32"/>
      <c r="Q33" s="32"/>
      <c r="R33" s="32"/>
      <c r="S33" s="77"/>
      <c r="T33" s="77"/>
      <c r="U33" s="77"/>
      <c r="V33" s="77"/>
      <c r="W33" s="77"/>
      <c r="X33" s="77"/>
      <c r="Y33" s="77"/>
      <c r="Z33" s="77"/>
      <c r="AA33" s="77"/>
      <c r="AB33" s="49" t="s">
        <v>302</v>
      </c>
      <c r="AC33" s="98"/>
      <c r="AD33" s="98"/>
      <c r="AE33" s="105"/>
      <c r="AF33" s="105"/>
      <c r="AG33" s="105"/>
      <c r="AH33" s="105"/>
      <c r="AL33" s="89">
        <v>1000</v>
      </c>
    </row>
    <row r="34" spans="1:38" s="89" customFormat="1" ht="105.75" customHeight="1">
      <c r="A34" s="16">
        <v>28</v>
      </c>
      <c r="B34" s="16" t="s">
        <v>243</v>
      </c>
      <c r="C34" s="16" t="s">
        <v>161</v>
      </c>
      <c r="D34" s="29" t="s">
        <v>244</v>
      </c>
      <c r="E34" s="30"/>
      <c r="F34" s="106"/>
      <c r="G34" s="16"/>
      <c r="H34" s="30"/>
      <c r="I34" s="106"/>
      <c r="J34" s="16"/>
      <c r="K34" s="32"/>
      <c r="L34" s="32"/>
      <c r="M34" s="32"/>
      <c r="N34" s="32">
        <v>1000</v>
      </c>
      <c r="O34" s="31"/>
      <c r="P34" s="32"/>
      <c r="Q34" s="32"/>
      <c r="R34" s="32"/>
      <c r="S34" s="77"/>
      <c r="T34" s="77"/>
      <c r="U34" s="77"/>
      <c r="V34" s="77"/>
      <c r="W34" s="77"/>
      <c r="X34" s="77"/>
      <c r="Y34" s="77"/>
      <c r="Z34" s="77"/>
      <c r="AA34" s="77"/>
      <c r="AB34" s="28" t="s">
        <v>298</v>
      </c>
      <c r="AC34" s="98"/>
      <c r="AD34" s="98"/>
      <c r="AE34" s="105"/>
      <c r="AF34" s="105"/>
      <c r="AG34" s="105"/>
      <c r="AH34" s="105"/>
      <c r="AL34" s="89">
        <v>1000</v>
      </c>
    </row>
    <row r="35" spans="1:38" s="110" customFormat="1" ht="99.75" customHeight="1">
      <c r="A35" s="50">
        <v>29</v>
      </c>
      <c r="B35" s="50" t="s">
        <v>245</v>
      </c>
      <c r="C35" s="50" t="s">
        <v>162</v>
      </c>
      <c r="D35" s="28" t="s">
        <v>878</v>
      </c>
      <c r="E35" s="47"/>
      <c r="F35" s="107"/>
      <c r="G35" s="50"/>
      <c r="H35" s="47"/>
      <c r="I35" s="107"/>
      <c r="J35" s="50"/>
      <c r="K35" s="31"/>
      <c r="L35" s="31"/>
      <c r="M35" s="31"/>
      <c r="N35" s="31">
        <v>1000</v>
      </c>
      <c r="O35" s="31"/>
      <c r="P35" s="31"/>
      <c r="Q35" s="31"/>
      <c r="R35" s="31"/>
      <c r="S35" s="80"/>
      <c r="T35" s="80"/>
      <c r="U35" s="80"/>
      <c r="V35" s="80"/>
      <c r="W35" s="80"/>
      <c r="X35" s="80"/>
      <c r="Y35" s="80"/>
      <c r="Z35" s="80"/>
      <c r="AA35" s="80"/>
      <c r="AB35" s="28" t="s">
        <v>298</v>
      </c>
      <c r="AC35" s="108"/>
      <c r="AD35" s="108"/>
      <c r="AE35" s="109"/>
      <c r="AF35" s="109"/>
      <c r="AG35" s="109"/>
      <c r="AH35" s="109"/>
      <c r="AL35" s="110">
        <v>1000</v>
      </c>
    </row>
    <row r="36" spans="1:38" s="89" customFormat="1" ht="108" customHeight="1">
      <c r="A36" s="16">
        <v>30</v>
      </c>
      <c r="B36" s="16" t="s">
        <v>246</v>
      </c>
      <c r="C36" s="50" t="s">
        <v>163</v>
      </c>
      <c r="D36" s="29" t="s">
        <v>247</v>
      </c>
      <c r="E36" s="30"/>
      <c r="F36" s="106"/>
      <c r="G36" s="16"/>
      <c r="H36" s="30"/>
      <c r="I36" s="106"/>
      <c r="J36" s="16"/>
      <c r="K36" s="32"/>
      <c r="L36" s="32"/>
      <c r="M36" s="32"/>
      <c r="N36" s="32">
        <v>2000</v>
      </c>
      <c r="O36" s="31"/>
      <c r="P36" s="32"/>
      <c r="Q36" s="32"/>
      <c r="R36" s="32"/>
      <c r="S36" s="77"/>
      <c r="T36" s="77"/>
      <c r="U36" s="77"/>
      <c r="V36" s="77"/>
      <c r="W36" s="77"/>
      <c r="X36" s="77"/>
      <c r="Y36" s="77"/>
      <c r="Z36" s="77"/>
      <c r="AA36" s="77"/>
      <c r="AB36" s="28" t="s">
        <v>298</v>
      </c>
      <c r="AC36" s="98"/>
      <c r="AD36" s="98"/>
      <c r="AE36" s="105"/>
      <c r="AF36" s="105"/>
      <c r="AG36" s="105"/>
      <c r="AH36" s="105"/>
      <c r="AL36" s="110">
        <v>2000</v>
      </c>
    </row>
    <row r="37" spans="1:38" s="89" customFormat="1" ht="105.75" customHeight="1">
      <c r="A37" s="16">
        <v>31</v>
      </c>
      <c r="B37" s="16" t="s">
        <v>248</v>
      </c>
      <c r="C37" s="16" t="s">
        <v>667</v>
      </c>
      <c r="D37" s="29" t="s">
        <v>249</v>
      </c>
      <c r="E37" s="30"/>
      <c r="F37" s="106"/>
      <c r="G37" s="16"/>
      <c r="H37" s="30"/>
      <c r="I37" s="106"/>
      <c r="J37" s="16"/>
      <c r="K37" s="32"/>
      <c r="L37" s="32"/>
      <c r="M37" s="32"/>
      <c r="N37" s="32">
        <v>1000</v>
      </c>
      <c r="O37" s="31"/>
      <c r="P37" s="32"/>
      <c r="Q37" s="32"/>
      <c r="R37" s="32"/>
      <c r="S37" s="77"/>
      <c r="T37" s="77"/>
      <c r="U37" s="77"/>
      <c r="V37" s="77"/>
      <c r="W37" s="77"/>
      <c r="X37" s="77"/>
      <c r="Y37" s="77"/>
      <c r="Z37" s="77"/>
      <c r="AA37" s="77"/>
      <c r="AB37" s="28" t="s">
        <v>298</v>
      </c>
      <c r="AC37" s="98"/>
      <c r="AD37" s="98"/>
      <c r="AE37" s="105"/>
      <c r="AF37" s="105"/>
      <c r="AG37" s="105"/>
      <c r="AH37" s="105"/>
      <c r="AL37" s="110">
        <v>1000</v>
      </c>
    </row>
    <row r="38" spans="1:38" s="89" customFormat="1" ht="109.5" customHeight="1">
      <c r="A38" s="16">
        <v>32</v>
      </c>
      <c r="B38" s="16" t="s">
        <v>250</v>
      </c>
      <c r="C38" s="16" t="s">
        <v>668</v>
      </c>
      <c r="D38" s="29" t="s">
        <v>774</v>
      </c>
      <c r="E38" s="30"/>
      <c r="F38" s="106"/>
      <c r="G38" s="16"/>
      <c r="H38" s="30"/>
      <c r="I38" s="106"/>
      <c r="J38" s="16"/>
      <c r="K38" s="32"/>
      <c r="L38" s="32"/>
      <c r="M38" s="32"/>
      <c r="N38" s="32">
        <v>1000</v>
      </c>
      <c r="O38" s="31"/>
      <c r="P38" s="32"/>
      <c r="Q38" s="32"/>
      <c r="R38" s="32"/>
      <c r="S38" s="77"/>
      <c r="T38" s="77"/>
      <c r="U38" s="77"/>
      <c r="V38" s="77"/>
      <c r="W38" s="77"/>
      <c r="X38" s="77"/>
      <c r="Y38" s="77"/>
      <c r="Z38" s="77"/>
      <c r="AA38" s="77"/>
      <c r="AB38" s="28" t="s">
        <v>298</v>
      </c>
      <c r="AC38" s="98"/>
      <c r="AD38" s="98"/>
      <c r="AE38" s="105"/>
      <c r="AF38" s="105"/>
      <c r="AG38" s="105"/>
      <c r="AH38" s="105"/>
      <c r="AL38" s="110">
        <v>1000</v>
      </c>
    </row>
    <row r="39" spans="1:38" s="89" customFormat="1" ht="105.75" customHeight="1">
      <c r="A39" s="16">
        <v>33</v>
      </c>
      <c r="B39" s="16" t="s">
        <v>251</v>
      </c>
      <c r="C39" s="16" t="s">
        <v>669</v>
      </c>
      <c r="D39" s="29" t="s">
        <v>762</v>
      </c>
      <c r="E39" s="30"/>
      <c r="F39" s="106"/>
      <c r="G39" s="16"/>
      <c r="H39" s="30"/>
      <c r="I39" s="106"/>
      <c r="J39" s="16"/>
      <c r="K39" s="32"/>
      <c r="L39" s="32"/>
      <c r="M39" s="32"/>
      <c r="N39" s="32">
        <v>1000</v>
      </c>
      <c r="O39" s="31"/>
      <c r="P39" s="32"/>
      <c r="Q39" s="32"/>
      <c r="R39" s="32"/>
      <c r="S39" s="77"/>
      <c r="T39" s="77"/>
      <c r="U39" s="77"/>
      <c r="V39" s="77"/>
      <c r="W39" s="77"/>
      <c r="X39" s="77"/>
      <c r="Y39" s="77"/>
      <c r="Z39" s="77"/>
      <c r="AA39" s="77"/>
      <c r="AB39" s="28" t="s">
        <v>298</v>
      </c>
      <c r="AC39" s="98"/>
      <c r="AD39" s="98"/>
      <c r="AE39" s="105"/>
      <c r="AF39" s="105"/>
      <c r="AG39" s="105"/>
      <c r="AH39" s="105"/>
      <c r="AL39" s="110">
        <v>1000</v>
      </c>
    </row>
    <row r="40" spans="1:38" s="89" customFormat="1" ht="108" customHeight="1">
      <c r="A40" s="16">
        <v>34</v>
      </c>
      <c r="B40" s="50" t="s">
        <v>115</v>
      </c>
      <c r="C40" s="16" t="s">
        <v>120</v>
      </c>
      <c r="D40" s="29" t="s">
        <v>116</v>
      </c>
      <c r="E40" s="30"/>
      <c r="F40" s="106"/>
      <c r="G40" s="16"/>
      <c r="H40" s="30"/>
      <c r="I40" s="106"/>
      <c r="J40" s="16"/>
      <c r="K40" s="32"/>
      <c r="L40" s="32"/>
      <c r="M40" s="32"/>
      <c r="N40" s="32">
        <v>3000</v>
      </c>
      <c r="O40" s="31"/>
      <c r="P40" s="32"/>
      <c r="Q40" s="32"/>
      <c r="R40" s="32"/>
      <c r="S40" s="77"/>
      <c r="T40" s="77"/>
      <c r="U40" s="77"/>
      <c r="V40" s="77"/>
      <c r="W40" s="77"/>
      <c r="X40" s="77"/>
      <c r="Y40" s="77"/>
      <c r="Z40" s="77"/>
      <c r="AA40" s="77"/>
      <c r="AB40" s="28" t="s">
        <v>298</v>
      </c>
      <c r="AC40" s="98"/>
      <c r="AD40" s="98"/>
      <c r="AE40" s="105"/>
      <c r="AF40" s="105"/>
      <c r="AG40" s="105"/>
      <c r="AH40" s="105"/>
      <c r="AL40" s="110">
        <v>3000</v>
      </c>
    </row>
    <row r="41" spans="1:38" s="89" customFormat="1" ht="109.5" customHeight="1">
      <c r="A41" s="16">
        <v>35</v>
      </c>
      <c r="B41" s="50" t="s">
        <v>117</v>
      </c>
      <c r="C41" s="16" t="s">
        <v>121</v>
      </c>
      <c r="D41" s="29" t="s">
        <v>118</v>
      </c>
      <c r="E41" s="30"/>
      <c r="F41" s="106"/>
      <c r="G41" s="16"/>
      <c r="H41" s="30"/>
      <c r="I41" s="106"/>
      <c r="J41" s="16"/>
      <c r="K41" s="32"/>
      <c r="L41" s="32"/>
      <c r="M41" s="32"/>
      <c r="N41" s="31">
        <v>2000</v>
      </c>
      <c r="O41" s="31"/>
      <c r="P41" s="32"/>
      <c r="Q41" s="32"/>
      <c r="R41" s="32"/>
      <c r="S41" s="77"/>
      <c r="T41" s="77"/>
      <c r="U41" s="77"/>
      <c r="V41" s="77"/>
      <c r="W41" s="77"/>
      <c r="X41" s="77"/>
      <c r="Y41" s="77"/>
      <c r="Z41" s="77"/>
      <c r="AA41" s="77"/>
      <c r="AB41" s="28" t="s">
        <v>303</v>
      </c>
      <c r="AC41" s="98"/>
      <c r="AD41" s="98"/>
      <c r="AE41" s="105"/>
      <c r="AF41" s="105"/>
      <c r="AG41" s="105"/>
      <c r="AH41" s="105"/>
      <c r="AL41" s="110">
        <v>2000</v>
      </c>
    </row>
    <row r="42" spans="1:38" s="89" customFormat="1" ht="118.5" customHeight="1">
      <c r="A42" s="16">
        <v>36</v>
      </c>
      <c r="B42" s="50" t="s">
        <v>119</v>
      </c>
      <c r="C42" s="16" t="s">
        <v>574</v>
      </c>
      <c r="D42" s="29" t="s">
        <v>762</v>
      </c>
      <c r="E42" s="30"/>
      <c r="F42" s="106"/>
      <c r="G42" s="16"/>
      <c r="H42" s="30"/>
      <c r="I42" s="106"/>
      <c r="J42" s="16"/>
      <c r="K42" s="32"/>
      <c r="L42" s="32"/>
      <c r="M42" s="32"/>
      <c r="N42" s="31">
        <v>1000</v>
      </c>
      <c r="O42" s="31"/>
      <c r="P42" s="32"/>
      <c r="Q42" s="32"/>
      <c r="R42" s="32"/>
      <c r="S42" s="77"/>
      <c r="T42" s="77"/>
      <c r="U42" s="77"/>
      <c r="V42" s="77"/>
      <c r="W42" s="77"/>
      <c r="X42" s="77"/>
      <c r="Y42" s="77"/>
      <c r="Z42" s="77"/>
      <c r="AA42" s="77"/>
      <c r="AB42" s="28" t="s">
        <v>304</v>
      </c>
      <c r="AC42" s="98"/>
      <c r="AD42" s="98"/>
      <c r="AE42" s="105"/>
      <c r="AF42" s="105"/>
      <c r="AG42" s="105"/>
      <c r="AH42" s="105"/>
      <c r="AL42" s="110">
        <v>1000</v>
      </c>
    </row>
    <row r="43" spans="1:38" s="89" customFormat="1" ht="110.25" customHeight="1">
      <c r="A43" s="16">
        <v>37</v>
      </c>
      <c r="B43" s="50" t="s">
        <v>575</v>
      </c>
      <c r="C43" s="16" t="s">
        <v>576</v>
      </c>
      <c r="D43" s="29" t="s">
        <v>118</v>
      </c>
      <c r="E43" s="30"/>
      <c r="F43" s="106"/>
      <c r="G43" s="16"/>
      <c r="H43" s="30"/>
      <c r="I43" s="106"/>
      <c r="J43" s="16"/>
      <c r="K43" s="32"/>
      <c r="L43" s="32"/>
      <c r="M43" s="32"/>
      <c r="N43" s="32">
        <v>2000</v>
      </c>
      <c r="O43" s="31"/>
      <c r="P43" s="32"/>
      <c r="Q43" s="32"/>
      <c r="R43" s="32"/>
      <c r="S43" s="77"/>
      <c r="T43" s="77"/>
      <c r="U43" s="77"/>
      <c r="V43" s="77"/>
      <c r="W43" s="77"/>
      <c r="X43" s="77"/>
      <c r="Y43" s="77"/>
      <c r="Z43" s="77"/>
      <c r="AA43" s="77"/>
      <c r="AB43" s="28" t="s">
        <v>298</v>
      </c>
      <c r="AC43" s="98"/>
      <c r="AD43" s="98"/>
      <c r="AE43" s="105"/>
      <c r="AF43" s="105"/>
      <c r="AG43" s="105"/>
      <c r="AH43" s="105"/>
      <c r="AL43" s="110">
        <v>2000</v>
      </c>
    </row>
    <row r="44" spans="1:38" s="89" customFormat="1" ht="114.75" customHeight="1">
      <c r="A44" s="16">
        <v>38</v>
      </c>
      <c r="B44" s="50" t="s">
        <v>577</v>
      </c>
      <c r="C44" s="16" t="s">
        <v>583</v>
      </c>
      <c r="D44" s="29" t="s">
        <v>584</v>
      </c>
      <c r="E44" s="30"/>
      <c r="F44" s="106"/>
      <c r="G44" s="16"/>
      <c r="H44" s="30"/>
      <c r="I44" s="106"/>
      <c r="J44" s="16"/>
      <c r="K44" s="32"/>
      <c r="L44" s="32"/>
      <c r="M44" s="32"/>
      <c r="N44" s="32">
        <v>1000</v>
      </c>
      <c r="O44" s="31"/>
      <c r="P44" s="32"/>
      <c r="Q44" s="32"/>
      <c r="R44" s="32"/>
      <c r="S44" s="77"/>
      <c r="T44" s="77"/>
      <c r="U44" s="77"/>
      <c r="V44" s="77"/>
      <c r="W44" s="77"/>
      <c r="X44" s="77"/>
      <c r="Y44" s="77"/>
      <c r="Z44" s="77"/>
      <c r="AA44" s="77"/>
      <c r="AB44" s="28" t="s">
        <v>298</v>
      </c>
      <c r="AC44" s="98"/>
      <c r="AD44" s="98"/>
      <c r="AE44" s="105"/>
      <c r="AF44" s="105"/>
      <c r="AG44" s="105"/>
      <c r="AH44" s="105"/>
      <c r="AL44" s="110">
        <v>1000</v>
      </c>
    </row>
    <row r="45" spans="1:38" s="89" customFormat="1" ht="112.5" customHeight="1">
      <c r="A45" s="16">
        <v>39</v>
      </c>
      <c r="B45" s="50" t="s">
        <v>578</v>
      </c>
      <c r="C45" s="16" t="s">
        <v>579</v>
      </c>
      <c r="D45" s="29" t="s">
        <v>244</v>
      </c>
      <c r="E45" s="30"/>
      <c r="F45" s="106"/>
      <c r="G45" s="16"/>
      <c r="H45" s="30"/>
      <c r="I45" s="106"/>
      <c r="J45" s="16"/>
      <c r="K45" s="32"/>
      <c r="L45" s="32"/>
      <c r="M45" s="32"/>
      <c r="N45" s="32">
        <v>1000</v>
      </c>
      <c r="O45" s="31"/>
      <c r="P45" s="32"/>
      <c r="Q45" s="32"/>
      <c r="R45" s="32"/>
      <c r="S45" s="77"/>
      <c r="T45" s="77"/>
      <c r="U45" s="77"/>
      <c r="V45" s="77"/>
      <c r="W45" s="77"/>
      <c r="X45" s="77"/>
      <c r="Y45" s="77"/>
      <c r="Z45" s="77"/>
      <c r="AA45" s="77"/>
      <c r="AB45" s="28" t="s">
        <v>298</v>
      </c>
      <c r="AC45" s="98"/>
      <c r="AD45" s="98"/>
      <c r="AE45" s="105"/>
      <c r="AF45" s="105"/>
      <c r="AG45" s="105"/>
      <c r="AH45" s="105"/>
      <c r="AL45" s="110">
        <v>1000</v>
      </c>
    </row>
    <row r="46" spans="1:38" s="89" customFormat="1" ht="112.5" customHeight="1">
      <c r="A46" s="16">
        <v>40</v>
      </c>
      <c r="B46" s="50" t="s">
        <v>580</v>
      </c>
      <c r="C46" s="16" t="s">
        <v>581</v>
      </c>
      <c r="D46" s="29" t="s">
        <v>582</v>
      </c>
      <c r="E46" s="30"/>
      <c r="F46" s="106"/>
      <c r="G46" s="16"/>
      <c r="H46" s="30"/>
      <c r="I46" s="106"/>
      <c r="J46" s="16"/>
      <c r="K46" s="32"/>
      <c r="L46" s="32"/>
      <c r="M46" s="32"/>
      <c r="N46" s="31">
        <v>1000</v>
      </c>
      <c r="O46" s="31"/>
      <c r="P46" s="32"/>
      <c r="Q46" s="32"/>
      <c r="R46" s="32"/>
      <c r="S46" s="77"/>
      <c r="T46" s="77"/>
      <c r="U46" s="77"/>
      <c r="V46" s="77"/>
      <c r="W46" s="77"/>
      <c r="X46" s="77"/>
      <c r="Y46" s="77"/>
      <c r="Z46" s="77"/>
      <c r="AA46" s="77"/>
      <c r="AB46" s="28" t="s">
        <v>298</v>
      </c>
      <c r="AC46" s="98"/>
      <c r="AD46" s="98"/>
      <c r="AE46" s="105"/>
      <c r="AF46" s="105"/>
      <c r="AG46" s="105"/>
      <c r="AH46" s="105"/>
      <c r="AL46" s="110">
        <v>1000</v>
      </c>
    </row>
    <row r="47" spans="1:37" s="89" customFormat="1" ht="174" customHeight="1">
      <c r="A47" s="16">
        <v>41</v>
      </c>
      <c r="B47" s="16" t="s">
        <v>259</v>
      </c>
      <c r="C47" s="123" t="s">
        <v>670</v>
      </c>
      <c r="D47" s="119" t="s">
        <v>258</v>
      </c>
      <c r="E47" s="128"/>
      <c r="F47" s="129"/>
      <c r="G47" s="123"/>
      <c r="H47" s="128"/>
      <c r="I47" s="129"/>
      <c r="J47" s="123"/>
      <c r="K47" s="117"/>
      <c r="L47" s="117"/>
      <c r="M47" s="117"/>
      <c r="N47" s="117">
        <v>10000</v>
      </c>
      <c r="O47" s="31"/>
      <c r="P47" s="32"/>
      <c r="Q47" s="32"/>
      <c r="R47" s="32"/>
      <c r="S47" s="77"/>
      <c r="T47" s="77"/>
      <c r="U47" s="77"/>
      <c r="V47" s="77"/>
      <c r="W47" s="77"/>
      <c r="X47" s="77"/>
      <c r="Y47" s="77"/>
      <c r="Z47" s="77"/>
      <c r="AA47" s="77"/>
      <c r="AB47" s="28" t="s">
        <v>1025</v>
      </c>
      <c r="AC47" s="98"/>
      <c r="AD47" s="98"/>
      <c r="AE47" s="105"/>
      <c r="AF47" s="105"/>
      <c r="AG47" s="105"/>
      <c r="AH47" s="105"/>
      <c r="AK47" s="89">
        <v>10000</v>
      </c>
    </row>
    <row r="48" spans="1:34" s="89" customFormat="1" ht="95.25" customHeight="1">
      <c r="A48" s="16">
        <v>42</v>
      </c>
      <c r="B48" s="16" t="s">
        <v>757</v>
      </c>
      <c r="C48" s="16" t="s">
        <v>671</v>
      </c>
      <c r="D48" s="28" t="s">
        <v>758</v>
      </c>
      <c r="E48" s="30"/>
      <c r="F48" s="106"/>
      <c r="G48" s="16"/>
      <c r="H48" s="30"/>
      <c r="I48" s="106"/>
      <c r="J48" s="16"/>
      <c r="K48" s="32"/>
      <c r="L48" s="32"/>
      <c r="M48" s="32"/>
      <c r="N48" s="31">
        <v>200</v>
      </c>
      <c r="O48" s="31"/>
      <c r="P48" s="31"/>
      <c r="Q48" s="31"/>
      <c r="R48" s="31"/>
      <c r="S48" s="80"/>
      <c r="T48" s="80"/>
      <c r="U48" s="80"/>
      <c r="V48" s="80"/>
      <c r="W48" s="80"/>
      <c r="X48" s="80"/>
      <c r="Y48" s="80"/>
      <c r="Z48" s="80"/>
      <c r="AA48" s="80"/>
      <c r="AB48" s="28" t="s">
        <v>298</v>
      </c>
      <c r="AC48" s="98"/>
      <c r="AD48" s="98"/>
      <c r="AE48" s="105"/>
      <c r="AF48" s="105"/>
      <c r="AG48" s="105"/>
      <c r="AH48" s="105"/>
    </row>
    <row r="49" spans="1:41" s="89" customFormat="1" ht="85.5" customHeight="1">
      <c r="A49" s="16">
        <v>43</v>
      </c>
      <c r="B49" s="16" t="s">
        <v>858</v>
      </c>
      <c r="C49" s="16" t="s">
        <v>672</v>
      </c>
      <c r="D49" s="28" t="s">
        <v>759</v>
      </c>
      <c r="E49" s="30"/>
      <c r="F49" s="106"/>
      <c r="G49" s="16"/>
      <c r="H49" s="30"/>
      <c r="I49" s="106"/>
      <c r="J49" s="16"/>
      <c r="K49" s="32"/>
      <c r="L49" s="32"/>
      <c r="M49" s="32"/>
      <c r="N49" s="31"/>
      <c r="O49" s="31"/>
      <c r="P49" s="31"/>
      <c r="Q49" s="31"/>
      <c r="R49" s="31"/>
      <c r="S49" s="80"/>
      <c r="T49" s="80"/>
      <c r="U49" s="80"/>
      <c r="V49" s="80"/>
      <c r="W49" s="80"/>
      <c r="X49" s="80"/>
      <c r="Y49" s="80"/>
      <c r="Z49" s="80"/>
      <c r="AA49" s="80"/>
      <c r="AB49" s="28" t="s">
        <v>707</v>
      </c>
      <c r="AC49" s="98"/>
      <c r="AD49" s="98"/>
      <c r="AE49" s="105"/>
      <c r="AF49" s="105"/>
      <c r="AG49" s="105"/>
      <c r="AH49" s="105"/>
      <c r="AO49" s="89">
        <v>500</v>
      </c>
    </row>
    <row r="50" spans="1:40" s="89" customFormat="1" ht="110.25" customHeight="1">
      <c r="A50" s="16">
        <v>44</v>
      </c>
      <c r="B50" s="16" t="s">
        <v>859</v>
      </c>
      <c r="C50" s="16" t="s">
        <v>673</v>
      </c>
      <c r="D50" s="28" t="s">
        <v>403</v>
      </c>
      <c r="E50" s="30">
        <v>5000</v>
      </c>
      <c r="F50" s="106"/>
      <c r="G50" s="16"/>
      <c r="H50" s="30"/>
      <c r="I50" s="106"/>
      <c r="J50" s="16"/>
      <c r="K50" s="32"/>
      <c r="L50" s="32"/>
      <c r="M50" s="32"/>
      <c r="N50" s="32">
        <v>200</v>
      </c>
      <c r="O50" s="31"/>
      <c r="P50" s="32"/>
      <c r="Q50" s="32"/>
      <c r="R50" s="32"/>
      <c r="S50" s="77"/>
      <c r="T50" s="77"/>
      <c r="U50" s="77"/>
      <c r="V50" s="77"/>
      <c r="W50" s="77"/>
      <c r="X50" s="77"/>
      <c r="Y50" s="77"/>
      <c r="Z50" s="77"/>
      <c r="AA50" s="77"/>
      <c r="AB50" s="28" t="s">
        <v>305</v>
      </c>
      <c r="AC50" s="98"/>
      <c r="AD50" s="98"/>
      <c r="AE50" s="105"/>
      <c r="AF50" s="105"/>
      <c r="AG50" s="105"/>
      <c r="AH50" s="105"/>
      <c r="AN50" s="89">
        <v>200</v>
      </c>
    </row>
    <row r="51" spans="1:41" s="89" customFormat="1" ht="96.75" customHeight="1">
      <c r="A51" s="16">
        <v>45</v>
      </c>
      <c r="B51" s="16" t="s">
        <v>860</v>
      </c>
      <c r="C51" s="16" t="s">
        <v>674</v>
      </c>
      <c r="D51" s="28" t="s">
        <v>404</v>
      </c>
      <c r="E51" s="30"/>
      <c r="F51" s="106"/>
      <c r="G51" s="16"/>
      <c r="H51" s="30"/>
      <c r="I51" s="106"/>
      <c r="J51" s="16"/>
      <c r="K51" s="32"/>
      <c r="L51" s="32"/>
      <c r="M51" s="32"/>
      <c r="N51" s="31">
        <v>500</v>
      </c>
      <c r="O51" s="31"/>
      <c r="P51" s="31"/>
      <c r="Q51" s="31"/>
      <c r="R51" s="31"/>
      <c r="S51" s="80"/>
      <c r="T51" s="80"/>
      <c r="U51" s="80"/>
      <c r="V51" s="80"/>
      <c r="W51" s="80"/>
      <c r="X51" s="80"/>
      <c r="Y51" s="80"/>
      <c r="Z51" s="80"/>
      <c r="AA51" s="80"/>
      <c r="AB51" s="28" t="s">
        <v>306</v>
      </c>
      <c r="AC51" s="98"/>
      <c r="AD51" s="98"/>
      <c r="AE51" s="105"/>
      <c r="AF51" s="105"/>
      <c r="AG51" s="105"/>
      <c r="AH51" s="105"/>
      <c r="AO51" s="89">
        <v>500</v>
      </c>
    </row>
    <row r="52" spans="1:41" s="89" customFormat="1" ht="138" customHeight="1">
      <c r="A52" s="16">
        <v>46</v>
      </c>
      <c r="B52" s="16" t="s">
        <v>861</v>
      </c>
      <c r="C52" s="16" t="s">
        <v>675</v>
      </c>
      <c r="D52" s="28" t="s">
        <v>405</v>
      </c>
      <c r="E52" s="30"/>
      <c r="F52" s="106"/>
      <c r="G52" s="16"/>
      <c r="H52" s="30"/>
      <c r="I52" s="106"/>
      <c r="J52" s="16"/>
      <c r="K52" s="32"/>
      <c r="L52" s="32"/>
      <c r="M52" s="32"/>
      <c r="N52" s="31">
        <v>500</v>
      </c>
      <c r="O52" s="31"/>
      <c r="P52" s="31"/>
      <c r="Q52" s="31"/>
      <c r="R52" s="31"/>
      <c r="S52" s="80"/>
      <c r="T52" s="80"/>
      <c r="U52" s="80"/>
      <c r="V52" s="80"/>
      <c r="W52" s="80"/>
      <c r="X52" s="80"/>
      <c r="Y52" s="80"/>
      <c r="Z52" s="80"/>
      <c r="AA52" s="80"/>
      <c r="AB52" s="28" t="s">
        <v>306</v>
      </c>
      <c r="AC52" s="98"/>
      <c r="AD52" s="98"/>
      <c r="AE52" s="105"/>
      <c r="AF52" s="105"/>
      <c r="AG52" s="105"/>
      <c r="AH52" s="105"/>
      <c r="AO52" s="89">
        <v>500</v>
      </c>
    </row>
    <row r="53" spans="1:41" s="89" customFormat="1" ht="105" customHeight="1">
      <c r="A53" s="16">
        <v>47</v>
      </c>
      <c r="B53" s="16" t="s">
        <v>873</v>
      </c>
      <c r="C53" s="16" t="s">
        <v>406</v>
      </c>
      <c r="D53" s="28" t="s">
        <v>2</v>
      </c>
      <c r="E53" s="30"/>
      <c r="F53" s="106"/>
      <c r="G53" s="16"/>
      <c r="H53" s="30"/>
      <c r="I53" s="106"/>
      <c r="J53" s="16"/>
      <c r="K53" s="32"/>
      <c r="L53" s="32"/>
      <c r="M53" s="32"/>
      <c r="N53" s="31">
        <v>500</v>
      </c>
      <c r="O53" s="31"/>
      <c r="P53" s="31"/>
      <c r="Q53" s="31"/>
      <c r="R53" s="31"/>
      <c r="S53" s="80"/>
      <c r="T53" s="80"/>
      <c r="U53" s="80"/>
      <c r="V53" s="80"/>
      <c r="W53" s="80"/>
      <c r="X53" s="80"/>
      <c r="Y53" s="80"/>
      <c r="Z53" s="80"/>
      <c r="AA53" s="80"/>
      <c r="AB53" s="49" t="s">
        <v>307</v>
      </c>
      <c r="AC53" s="98"/>
      <c r="AD53" s="98"/>
      <c r="AE53" s="105"/>
      <c r="AF53" s="105"/>
      <c r="AG53" s="105"/>
      <c r="AH53" s="105"/>
      <c r="AO53" s="89">
        <v>500</v>
      </c>
    </row>
    <row r="54" spans="1:42" s="89" customFormat="1" ht="369" customHeight="1">
      <c r="A54" s="16">
        <v>48</v>
      </c>
      <c r="B54" s="16" t="s">
        <v>649</v>
      </c>
      <c r="C54" s="16" t="s">
        <v>415</v>
      </c>
      <c r="D54" s="28" t="s">
        <v>110</v>
      </c>
      <c r="E54" s="47">
        <f>5000+5000+5000</f>
        <v>15000</v>
      </c>
      <c r="F54" s="106"/>
      <c r="G54" s="16"/>
      <c r="H54" s="30"/>
      <c r="I54" s="106"/>
      <c r="J54" s="16"/>
      <c r="K54" s="32"/>
      <c r="L54" s="32"/>
      <c r="M54" s="32"/>
      <c r="N54" s="31">
        <f>5000+5000+5000+65000</f>
        <v>80000</v>
      </c>
      <c r="O54" s="31"/>
      <c r="P54" s="31"/>
      <c r="Q54" s="31"/>
      <c r="R54" s="31"/>
      <c r="S54" s="80"/>
      <c r="T54" s="80"/>
      <c r="U54" s="80"/>
      <c r="V54" s="80"/>
      <c r="W54" s="80"/>
      <c r="X54" s="80"/>
      <c r="Y54" s="80"/>
      <c r="Z54" s="80"/>
      <c r="AA54" s="80"/>
      <c r="AB54" s="28" t="s">
        <v>747</v>
      </c>
      <c r="AC54" s="98"/>
      <c r="AD54" s="98"/>
      <c r="AE54" s="105"/>
      <c r="AF54" s="105"/>
      <c r="AG54" s="105"/>
      <c r="AH54" s="105"/>
      <c r="AP54" s="89">
        <v>15000</v>
      </c>
    </row>
    <row r="55" spans="1:40" s="89" customFormat="1" ht="114.75" customHeight="1">
      <c r="A55" s="16">
        <v>49</v>
      </c>
      <c r="B55" s="16" t="s">
        <v>491</v>
      </c>
      <c r="C55" s="16" t="s">
        <v>407</v>
      </c>
      <c r="D55" s="28" t="s">
        <v>408</v>
      </c>
      <c r="E55" s="47"/>
      <c r="F55" s="106"/>
      <c r="G55" s="16"/>
      <c r="H55" s="30"/>
      <c r="I55" s="106"/>
      <c r="J55" s="16"/>
      <c r="K55" s="32"/>
      <c r="L55" s="32"/>
      <c r="M55" s="32"/>
      <c r="N55" s="31">
        <v>200</v>
      </c>
      <c r="O55" s="31"/>
      <c r="P55" s="32"/>
      <c r="Q55" s="32"/>
      <c r="R55" s="32"/>
      <c r="S55" s="77"/>
      <c r="T55" s="77"/>
      <c r="U55" s="77"/>
      <c r="V55" s="77"/>
      <c r="W55" s="77"/>
      <c r="X55" s="77"/>
      <c r="Y55" s="77"/>
      <c r="Z55" s="77"/>
      <c r="AA55" s="77"/>
      <c r="AB55" s="28" t="s">
        <v>299</v>
      </c>
      <c r="AC55" s="98"/>
      <c r="AD55" s="98"/>
      <c r="AE55" s="105"/>
      <c r="AF55" s="105"/>
      <c r="AG55" s="105"/>
      <c r="AH55" s="105"/>
      <c r="AN55" s="89">
        <v>200</v>
      </c>
    </row>
    <row r="56" spans="1:42" s="89" customFormat="1" ht="157.5" customHeight="1">
      <c r="A56" s="16">
        <v>50</v>
      </c>
      <c r="B56" s="16" t="s">
        <v>650</v>
      </c>
      <c r="C56" s="16" t="s">
        <v>123</v>
      </c>
      <c r="D56" s="28" t="s">
        <v>122</v>
      </c>
      <c r="E56" s="30">
        <v>2000</v>
      </c>
      <c r="F56" s="106"/>
      <c r="G56" s="16"/>
      <c r="H56" s="30"/>
      <c r="I56" s="106"/>
      <c r="J56" s="16"/>
      <c r="K56" s="32"/>
      <c r="L56" s="32"/>
      <c r="M56" s="32"/>
      <c r="N56" s="32">
        <v>2000</v>
      </c>
      <c r="O56" s="31"/>
      <c r="P56" s="32"/>
      <c r="Q56" s="32"/>
      <c r="R56" s="32"/>
      <c r="S56" s="77"/>
      <c r="T56" s="77"/>
      <c r="U56" s="77"/>
      <c r="V56" s="77"/>
      <c r="W56" s="77"/>
      <c r="X56" s="77"/>
      <c r="Y56" s="77"/>
      <c r="Z56" s="77"/>
      <c r="AA56" s="77"/>
      <c r="AB56" s="37" t="s">
        <v>830</v>
      </c>
      <c r="AC56" s="98"/>
      <c r="AD56" s="98"/>
      <c r="AE56" s="105"/>
      <c r="AF56" s="105"/>
      <c r="AG56" s="105"/>
      <c r="AH56" s="105"/>
      <c r="AP56" s="89">
        <v>2000</v>
      </c>
    </row>
    <row r="57" spans="1:41" s="89" customFormat="1" ht="107.25" customHeight="1">
      <c r="A57" s="16">
        <v>51</v>
      </c>
      <c r="B57" s="50" t="s">
        <v>588</v>
      </c>
      <c r="C57" s="16" t="s">
        <v>271</v>
      </c>
      <c r="D57" s="28" t="s">
        <v>409</v>
      </c>
      <c r="E57" s="47"/>
      <c r="F57" s="107"/>
      <c r="G57" s="50"/>
      <c r="H57" s="47"/>
      <c r="I57" s="107"/>
      <c r="J57" s="50"/>
      <c r="K57" s="31"/>
      <c r="L57" s="31"/>
      <c r="M57" s="31"/>
      <c r="N57" s="31">
        <v>500</v>
      </c>
      <c r="O57" s="31"/>
      <c r="P57" s="31"/>
      <c r="Q57" s="31"/>
      <c r="R57" s="31"/>
      <c r="S57" s="80"/>
      <c r="T57" s="80"/>
      <c r="U57" s="80"/>
      <c r="V57" s="80"/>
      <c r="W57" s="80"/>
      <c r="X57" s="80"/>
      <c r="Y57" s="80"/>
      <c r="Z57" s="80"/>
      <c r="AA57" s="80"/>
      <c r="AB57" s="28" t="s">
        <v>298</v>
      </c>
      <c r="AC57" s="98"/>
      <c r="AD57" s="98"/>
      <c r="AE57" s="105"/>
      <c r="AF57" s="105"/>
      <c r="AG57" s="105"/>
      <c r="AH57" s="105"/>
      <c r="AO57" s="89">
        <v>500</v>
      </c>
    </row>
    <row r="58" spans="1:41" s="89" customFormat="1" ht="117.75" customHeight="1">
      <c r="A58" s="16">
        <v>52</v>
      </c>
      <c r="B58" s="16" t="s">
        <v>589</v>
      </c>
      <c r="C58" s="16" t="s">
        <v>272</v>
      </c>
      <c r="D58" s="28" t="s">
        <v>410</v>
      </c>
      <c r="E58" s="30"/>
      <c r="F58" s="106"/>
      <c r="G58" s="16"/>
      <c r="H58" s="30"/>
      <c r="I58" s="106"/>
      <c r="J58" s="16"/>
      <c r="K58" s="32"/>
      <c r="L58" s="32"/>
      <c r="M58" s="32"/>
      <c r="N58" s="32">
        <v>500</v>
      </c>
      <c r="O58" s="31"/>
      <c r="P58" s="32"/>
      <c r="Q58" s="32"/>
      <c r="R58" s="32"/>
      <c r="S58" s="77"/>
      <c r="T58" s="77"/>
      <c r="U58" s="77"/>
      <c r="V58" s="77"/>
      <c r="W58" s="77"/>
      <c r="X58" s="77"/>
      <c r="Y58" s="77"/>
      <c r="Z58" s="77"/>
      <c r="AA58" s="77"/>
      <c r="AB58" s="28" t="s">
        <v>298</v>
      </c>
      <c r="AC58" s="98"/>
      <c r="AD58" s="98"/>
      <c r="AE58" s="105"/>
      <c r="AF58" s="105"/>
      <c r="AG58" s="105"/>
      <c r="AH58" s="105"/>
      <c r="AO58" s="89">
        <v>500</v>
      </c>
    </row>
    <row r="59" spans="1:41" s="89" customFormat="1" ht="112.5" customHeight="1">
      <c r="A59" s="16">
        <v>53</v>
      </c>
      <c r="B59" s="16" t="s">
        <v>273</v>
      </c>
      <c r="C59" s="16" t="s">
        <v>274</v>
      </c>
      <c r="D59" s="28" t="s">
        <v>509</v>
      </c>
      <c r="E59" s="30"/>
      <c r="F59" s="106"/>
      <c r="G59" s="16"/>
      <c r="H59" s="30"/>
      <c r="I59" s="106"/>
      <c r="J59" s="16"/>
      <c r="K59" s="32"/>
      <c r="L59" s="32"/>
      <c r="M59" s="32"/>
      <c r="N59" s="32">
        <v>500</v>
      </c>
      <c r="O59" s="31"/>
      <c r="P59" s="32"/>
      <c r="Q59" s="32"/>
      <c r="R59" s="32"/>
      <c r="S59" s="77"/>
      <c r="T59" s="77"/>
      <c r="U59" s="77"/>
      <c r="V59" s="77"/>
      <c r="W59" s="77"/>
      <c r="X59" s="77"/>
      <c r="Y59" s="77"/>
      <c r="Z59" s="77"/>
      <c r="AA59" s="77"/>
      <c r="AB59" s="28" t="s">
        <v>298</v>
      </c>
      <c r="AC59" s="98"/>
      <c r="AD59" s="98"/>
      <c r="AE59" s="105"/>
      <c r="AF59" s="105"/>
      <c r="AG59" s="105"/>
      <c r="AH59" s="105"/>
      <c r="AO59" s="89">
        <v>500</v>
      </c>
    </row>
    <row r="60" spans="1:34" s="89" customFormat="1" ht="132" customHeight="1">
      <c r="A60" s="16">
        <v>54</v>
      </c>
      <c r="B60" s="50" t="s">
        <v>510</v>
      </c>
      <c r="C60" s="50" t="s">
        <v>715</v>
      </c>
      <c r="D60" s="28" t="s">
        <v>716</v>
      </c>
      <c r="E60" s="30"/>
      <c r="F60" s="106"/>
      <c r="G60" s="16"/>
      <c r="H60" s="30"/>
      <c r="I60" s="106"/>
      <c r="J60" s="16"/>
      <c r="K60" s="32"/>
      <c r="L60" s="32"/>
      <c r="M60" s="32"/>
      <c r="N60" s="31">
        <v>700</v>
      </c>
      <c r="O60" s="31"/>
      <c r="P60" s="31"/>
      <c r="Q60" s="31"/>
      <c r="R60" s="31"/>
      <c r="S60" s="80"/>
      <c r="T60" s="80"/>
      <c r="U60" s="80"/>
      <c r="V60" s="80"/>
      <c r="W60" s="80"/>
      <c r="X60" s="80"/>
      <c r="Y60" s="80"/>
      <c r="Z60" s="80"/>
      <c r="AA60" s="80"/>
      <c r="AB60" s="28" t="s">
        <v>298</v>
      </c>
      <c r="AC60" s="98"/>
      <c r="AD60" s="98"/>
      <c r="AE60" s="105"/>
      <c r="AF60" s="105"/>
      <c r="AG60" s="105"/>
      <c r="AH60" s="105"/>
    </row>
    <row r="61" spans="1:40" s="89" customFormat="1" ht="128.25" customHeight="1">
      <c r="A61" s="16">
        <v>55</v>
      </c>
      <c r="B61" s="50" t="s">
        <v>614</v>
      </c>
      <c r="C61" s="16" t="s">
        <v>613</v>
      </c>
      <c r="D61" s="28" t="s">
        <v>416</v>
      </c>
      <c r="E61" s="30"/>
      <c r="F61" s="106"/>
      <c r="G61" s="16"/>
      <c r="H61" s="30"/>
      <c r="I61" s="106"/>
      <c r="J61" s="16"/>
      <c r="K61" s="32"/>
      <c r="L61" s="32"/>
      <c r="M61" s="32"/>
      <c r="N61" s="32">
        <v>200</v>
      </c>
      <c r="O61" s="31"/>
      <c r="P61" s="32"/>
      <c r="Q61" s="32"/>
      <c r="R61" s="32"/>
      <c r="S61" s="77"/>
      <c r="T61" s="77"/>
      <c r="U61" s="77"/>
      <c r="V61" s="77"/>
      <c r="W61" s="77"/>
      <c r="X61" s="77"/>
      <c r="Y61" s="77"/>
      <c r="Z61" s="77"/>
      <c r="AA61" s="77"/>
      <c r="AB61" s="28" t="s">
        <v>298</v>
      </c>
      <c r="AC61" s="98"/>
      <c r="AD61" s="98"/>
      <c r="AE61" s="105"/>
      <c r="AF61" s="105"/>
      <c r="AG61" s="105"/>
      <c r="AH61" s="105"/>
      <c r="AN61" s="89">
        <v>200</v>
      </c>
    </row>
    <row r="62" spans="1:40" s="89" customFormat="1" ht="93.75" customHeight="1">
      <c r="A62" s="16">
        <v>56</v>
      </c>
      <c r="B62" s="50" t="s">
        <v>651</v>
      </c>
      <c r="C62" s="16" t="s">
        <v>652</v>
      </c>
      <c r="D62" s="28" t="s">
        <v>653</v>
      </c>
      <c r="E62" s="30"/>
      <c r="F62" s="106"/>
      <c r="G62" s="16"/>
      <c r="H62" s="30"/>
      <c r="I62" s="106"/>
      <c r="J62" s="16"/>
      <c r="K62" s="32"/>
      <c r="L62" s="32"/>
      <c r="M62" s="32"/>
      <c r="N62" s="32">
        <v>200</v>
      </c>
      <c r="O62" s="31"/>
      <c r="P62" s="32"/>
      <c r="Q62" s="32"/>
      <c r="R62" s="32"/>
      <c r="S62" s="77"/>
      <c r="T62" s="77"/>
      <c r="U62" s="77"/>
      <c r="V62" s="77"/>
      <c r="W62" s="77"/>
      <c r="X62" s="77"/>
      <c r="Y62" s="77"/>
      <c r="Z62" s="77"/>
      <c r="AA62" s="77"/>
      <c r="AB62" s="28" t="s">
        <v>298</v>
      </c>
      <c r="AC62" s="98"/>
      <c r="AD62" s="98"/>
      <c r="AE62" s="105"/>
      <c r="AF62" s="105"/>
      <c r="AG62" s="105"/>
      <c r="AH62" s="105"/>
      <c r="AN62" s="89">
        <v>200</v>
      </c>
    </row>
    <row r="63" spans="1:34" s="89" customFormat="1" ht="99.75" customHeight="1">
      <c r="A63" s="16">
        <v>57</v>
      </c>
      <c r="B63" s="50" t="s">
        <v>492</v>
      </c>
      <c r="C63" s="16" t="s">
        <v>493</v>
      </c>
      <c r="D63" s="28" t="s">
        <v>494</v>
      </c>
      <c r="E63" s="30"/>
      <c r="F63" s="106"/>
      <c r="G63" s="16"/>
      <c r="H63" s="30"/>
      <c r="I63" s="106"/>
      <c r="J63" s="16"/>
      <c r="K63" s="32"/>
      <c r="L63" s="32"/>
      <c r="M63" s="32"/>
      <c r="N63" s="31">
        <v>200</v>
      </c>
      <c r="O63" s="31"/>
      <c r="P63" s="32"/>
      <c r="Q63" s="32"/>
      <c r="R63" s="32"/>
      <c r="S63" s="77"/>
      <c r="T63" s="77"/>
      <c r="U63" s="77"/>
      <c r="V63" s="77"/>
      <c r="W63" s="77"/>
      <c r="X63" s="77"/>
      <c r="Y63" s="77"/>
      <c r="Z63" s="77"/>
      <c r="AA63" s="77"/>
      <c r="AB63" s="28" t="s">
        <v>298</v>
      </c>
      <c r="AC63" s="98"/>
      <c r="AD63" s="98"/>
      <c r="AE63" s="105"/>
      <c r="AF63" s="105"/>
      <c r="AG63" s="105"/>
      <c r="AH63" s="105"/>
    </row>
    <row r="64" spans="1:40" s="89" customFormat="1" ht="162" customHeight="1">
      <c r="A64" s="16">
        <v>58</v>
      </c>
      <c r="B64" s="16" t="s">
        <v>93</v>
      </c>
      <c r="C64" s="16" t="s">
        <v>676</v>
      </c>
      <c r="D64" s="28" t="s">
        <v>760</v>
      </c>
      <c r="E64" s="30"/>
      <c r="F64" s="106"/>
      <c r="G64" s="16"/>
      <c r="H64" s="30"/>
      <c r="I64" s="106"/>
      <c r="J64" s="16"/>
      <c r="K64" s="32"/>
      <c r="L64" s="32"/>
      <c r="M64" s="32"/>
      <c r="N64" s="32">
        <v>200</v>
      </c>
      <c r="O64" s="31"/>
      <c r="P64" s="32"/>
      <c r="Q64" s="32"/>
      <c r="R64" s="32"/>
      <c r="S64" s="77"/>
      <c r="T64" s="77"/>
      <c r="U64" s="77"/>
      <c r="V64" s="77"/>
      <c r="W64" s="77"/>
      <c r="X64" s="77"/>
      <c r="Y64" s="77"/>
      <c r="Z64" s="77"/>
      <c r="AA64" s="77"/>
      <c r="AB64" s="28" t="s">
        <v>298</v>
      </c>
      <c r="AC64" s="98"/>
      <c r="AD64" s="98"/>
      <c r="AE64" s="105"/>
      <c r="AF64" s="105"/>
      <c r="AG64" s="105"/>
      <c r="AH64" s="105"/>
      <c r="AN64" s="89">
        <v>200</v>
      </c>
    </row>
    <row r="65" spans="1:40" s="89" customFormat="1" ht="104.25" customHeight="1">
      <c r="A65" s="16">
        <v>59</v>
      </c>
      <c r="B65" s="16" t="s">
        <v>874</v>
      </c>
      <c r="C65" s="16" t="s">
        <v>677</v>
      </c>
      <c r="D65" s="28" t="s">
        <v>777</v>
      </c>
      <c r="E65" s="30"/>
      <c r="F65" s="106"/>
      <c r="G65" s="16"/>
      <c r="H65" s="30"/>
      <c r="I65" s="106"/>
      <c r="J65" s="16"/>
      <c r="K65" s="32"/>
      <c r="L65" s="32"/>
      <c r="M65" s="32"/>
      <c r="N65" s="32">
        <v>200</v>
      </c>
      <c r="O65" s="31"/>
      <c r="P65" s="32"/>
      <c r="Q65" s="32"/>
      <c r="R65" s="32"/>
      <c r="S65" s="77"/>
      <c r="T65" s="77"/>
      <c r="U65" s="77"/>
      <c r="V65" s="77"/>
      <c r="W65" s="77"/>
      <c r="X65" s="77"/>
      <c r="Y65" s="77"/>
      <c r="Z65" s="77"/>
      <c r="AA65" s="77"/>
      <c r="AB65" s="28" t="s">
        <v>298</v>
      </c>
      <c r="AC65" s="98"/>
      <c r="AD65" s="98"/>
      <c r="AE65" s="105"/>
      <c r="AF65" s="105"/>
      <c r="AG65" s="105"/>
      <c r="AH65" s="105"/>
      <c r="AN65" s="89">
        <v>200</v>
      </c>
    </row>
    <row r="66" spans="1:41" s="89" customFormat="1" ht="114.75" customHeight="1">
      <c r="A66" s="16">
        <v>60</v>
      </c>
      <c r="B66" s="16" t="s">
        <v>875</v>
      </c>
      <c r="C66" s="16" t="s">
        <v>678</v>
      </c>
      <c r="D66" s="28" t="s">
        <v>876</v>
      </c>
      <c r="E66" s="30"/>
      <c r="F66" s="106"/>
      <c r="G66" s="16"/>
      <c r="H66" s="30"/>
      <c r="I66" s="106"/>
      <c r="J66" s="16"/>
      <c r="K66" s="32"/>
      <c r="L66" s="32"/>
      <c r="M66" s="32"/>
      <c r="N66" s="32">
        <v>500</v>
      </c>
      <c r="O66" s="31"/>
      <c r="P66" s="32"/>
      <c r="Q66" s="32"/>
      <c r="R66" s="32"/>
      <c r="S66" s="77"/>
      <c r="T66" s="77"/>
      <c r="U66" s="77"/>
      <c r="V66" s="77"/>
      <c r="W66" s="77"/>
      <c r="X66" s="77"/>
      <c r="Y66" s="77"/>
      <c r="Z66" s="77"/>
      <c r="AA66" s="77"/>
      <c r="AB66" s="28" t="s">
        <v>298</v>
      </c>
      <c r="AC66" s="98"/>
      <c r="AD66" s="98"/>
      <c r="AE66" s="105"/>
      <c r="AF66" s="105"/>
      <c r="AG66" s="105"/>
      <c r="AH66" s="105"/>
      <c r="AO66" s="89">
        <v>500</v>
      </c>
    </row>
    <row r="67" spans="1:40" s="89" customFormat="1" ht="196.5" customHeight="1">
      <c r="A67" s="16">
        <v>61</v>
      </c>
      <c r="B67" s="16" t="s">
        <v>1058</v>
      </c>
      <c r="C67" s="16" t="s">
        <v>1059</v>
      </c>
      <c r="D67" s="28" t="s">
        <v>779</v>
      </c>
      <c r="E67" s="30"/>
      <c r="F67" s="106"/>
      <c r="G67" s="16"/>
      <c r="H67" s="30"/>
      <c r="I67" s="106"/>
      <c r="J67" s="16"/>
      <c r="K67" s="32"/>
      <c r="L67" s="32"/>
      <c r="M67" s="32"/>
      <c r="N67" s="32">
        <v>200</v>
      </c>
      <c r="O67" s="31"/>
      <c r="P67" s="32"/>
      <c r="Q67" s="32"/>
      <c r="R67" s="32"/>
      <c r="S67" s="77"/>
      <c r="T67" s="77"/>
      <c r="U67" s="77"/>
      <c r="V67" s="77"/>
      <c r="W67" s="77"/>
      <c r="X67" s="77"/>
      <c r="Y67" s="77"/>
      <c r="Z67" s="77"/>
      <c r="AA67" s="77"/>
      <c r="AB67" s="28" t="s">
        <v>298</v>
      </c>
      <c r="AC67" s="98"/>
      <c r="AD67" s="98"/>
      <c r="AE67" s="105"/>
      <c r="AF67" s="105"/>
      <c r="AG67" s="105"/>
      <c r="AH67" s="105"/>
      <c r="AN67" s="89">
        <v>200</v>
      </c>
    </row>
    <row r="68" spans="1:40" s="89" customFormat="1" ht="126" customHeight="1">
      <c r="A68" s="16">
        <v>62</v>
      </c>
      <c r="B68" s="16" t="s">
        <v>679</v>
      </c>
      <c r="C68" s="16" t="s">
        <v>680</v>
      </c>
      <c r="D68" s="28" t="s">
        <v>417</v>
      </c>
      <c r="E68" s="30"/>
      <c r="F68" s="106"/>
      <c r="G68" s="16"/>
      <c r="H68" s="30"/>
      <c r="I68" s="106"/>
      <c r="J68" s="16"/>
      <c r="K68" s="32"/>
      <c r="L68" s="32"/>
      <c r="M68" s="32"/>
      <c r="N68" s="32">
        <v>200</v>
      </c>
      <c r="O68" s="31"/>
      <c r="P68" s="32"/>
      <c r="Q68" s="32"/>
      <c r="R68" s="32"/>
      <c r="S68" s="77"/>
      <c r="T68" s="77"/>
      <c r="U68" s="77"/>
      <c r="V68" s="77"/>
      <c r="W68" s="77"/>
      <c r="X68" s="77"/>
      <c r="Y68" s="77"/>
      <c r="Z68" s="77"/>
      <c r="AA68" s="77"/>
      <c r="AB68" s="28" t="s">
        <v>298</v>
      </c>
      <c r="AC68" s="98"/>
      <c r="AD68" s="98"/>
      <c r="AE68" s="105"/>
      <c r="AF68" s="105"/>
      <c r="AG68" s="105"/>
      <c r="AH68" s="105"/>
      <c r="AN68" s="89">
        <v>200</v>
      </c>
    </row>
    <row r="69" spans="1:40" s="89" customFormat="1" ht="110.25" customHeight="1">
      <c r="A69" s="50">
        <v>63</v>
      </c>
      <c r="B69" s="16" t="s">
        <v>681</v>
      </c>
      <c r="C69" s="16" t="s">
        <v>682</v>
      </c>
      <c r="D69" s="28" t="s">
        <v>1047</v>
      </c>
      <c r="E69" s="30">
        <v>5000</v>
      </c>
      <c r="F69" s="106"/>
      <c r="G69" s="16"/>
      <c r="H69" s="30"/>
      <c r="I69" s="106"/>
      <c r="J69" s="16"/>
      <c r="K69" s="32"/>
      <c r="L69" s="32"/>
      <c r="M69" s="32"/>
      <c r="N69" s="31">
        <v>200</v>
      </c>
      <c r="O69" s="31"/>
      <c r="P69" s="32"/>
      <c r="Q69" s="32"/>
      <c r="R69" s="32"/>
      <c r="S69" s="77"/>
      <c r="T69" s="77"/>
      <c r="U69" s="77"/>
      <c r="V69" s="77"/>
      <c r="W69" s="77"/>
      <c r="X69" s="77"/>
      <c r="Y69" s="77"/>
      <c r="Z69" s="77"/>
      <c r="AA69" s="77"/>
      <c r="AB69" s="28" t="s">
        <v>298</v>
      </c>
      <c r="AC69" s="98"/>
      <c r="AD69" s="98"/>
      <c r="AE69" s="105"/>
      <c r="AF69" s="105"/>
      <c r="AG69" s="105"/>
      <c r="AH69" s="105"/>
      <c r="AN69" s="89">
        <v>200</v>
      </c>
    </row>
    <row r="70" spans="1:34" s="89" customFormat="1" ht="193.5" customHeight="1">
      <c r="A70" s="16">
        <v>64</v>
      </c>
      <c r="B70" s="16" t="s">
        <v>94</v>
      </c>
      <c r="C70" s="16" t="s">
        <v>833</v>
      </c>
      <c r="D70" s="28" t="s">
        <v>95</v>
      </c>
      <c r="E70" s="30"/>
      <c r="F70" s="106"/>
      <c r="G70" s="16"/>
      <c r="H70" s="30"/>
      <c r="I70" s="106"/>
      <c r="J70" s="16"/>
      <c r="K70" s="32"/>
      <c r="L70" s="32"/>
      <c r="M70" s="32"/>
      <c r="N70" s="31"/>
      <c r="O70" s="31"/>
      <c r="P70" s="31"/>
      <c r="Q70" s="31"/>
      <c r="R70" s="31"/>
      <c r="S70" s="80"/>
      <c r="T70" s="80"/>
      <c r="U70" s="80"/>
      <c r="V70" s="80"/>
      <c r="W70" s="80"/>
      <c r="X70" s="80"/>
      <c r="Y70" s="80"/>
      <c r="Z70" s="80"/>
      <c r="AA70" s="80"/>
      <c r="AB70" s="49" t="s">
        <v>308</v>
      </c>
      <c r="AC70" s="98"/>
      <c r="AD70" s="98"/>
      <c r="AE70" s="105"/>
      <c r="AF70" s="105"/>
      <c r="AG70" s="105"/>
      <c r="AH70" s="105"/>
    </row>
    <row r="71" spans="1:41" s="89" customFormat="1" ht="122.25" customHeight="1">
      <c r="A71" s="16">
        <v>65</v>
      </c>
      <c r="B71" s="16" t="s">
        <v>96</v>
      </c>
      <c r="C71" s="16" t="s">
        <v>97</v>
      </c>
      <c r="D71" s="28" t="s">
        <v>98</v>
      </c>
      <c r="E71" s="30"/>
      <c r="F71" s="106"/>
      <c r="G71" s="16"/>
      <c r="H71" s="30"/>
      <c r="I71" s="106"/>
      <c r="J71" s="16"/>
      <c r="K71" s="32"/>
      <c r="L71" s="32"/>
      <c r="M71" s="32"/>
      <c r="N71" s="32">
        <v>500</v>
      </c>
      <c r="O71" s="31"/>
      <c r="P71" s="32"/>
      <c r="Q71" s="32"/>
      <c r="R71" s="32"/>
      <c r="S71" s="77"/>
      <c r="T71" s="77"/>
      <c r="U71" s="77"/>
      <c r="V71" s="77"/>
      <c r="W71" s="77"/>
      <c r="X71" s="77"/>
      <c r="Y71" s="77"/>
      <c r="Z71" s="77"/>
      <c r="AA71" s="77"/>
      <c r="AB71" s="28" t="s">
        <v>309</v>
      </c>
      <c r="AC71" s="98"/>
      <c r="AD71" s="98"/>
      <c r="AE71" s="105"/>
      <c r="AF71" s="105"/>
      <c r="AG71" s="105"/>
      <c r="AH71" s="105"/>
      <c r="AO71" s="89">
        <v>500</v>
      </c>
    </row>
    <row r="72" spans="1:40" s="89" customFormat="1" ht="114" customHeight="1">
      <c r="A72" s="16">
        <v>66</v>
      </c>
      <c r="B72" s="16" t="s">
        <v>99</v>
      </c>
      <c r="C72" s="16" t="s">
        <v>100</v>
      </c>
      <c r="D72" s="28" t="s">
        <v>102</v>
      </c>
      <c r="E72" s="30"/>
      <c r="F72" s="106"/>
      <c r="G72" s="16"/>
      <c r="H72" s="30"/>
      <c r="I72" s="106"/>
      <c r="J72" s="16"/>
      <c r="K72" s="32"/>
      <c r="L72" s="32"/>
      <c r="M72" s="32"/>
      <c r="N72" s="32">
        <v>200</v>
      </c>
      <c r="O72" s="31"/>
      <c r="P72" s="32"/>
      <c r="Q72" s="32"/>
      <c r="R72" s="32"/>
      <c r="S72" s="77"/>
      <c r="T72" s="77"/>
      <c r="U72" s="77"/>
      <c r="V72" s="77"/>
      <c r="W72" s="77"/>
      <c r="X72" s="77"/>
      <c r="Y72" s="77"/>
      <c r="Z72" s="77"/>
      <c r="AA72" s="77"/>
      <c r="AB72" s="28" t="s">
        <v>298</v>
      </c>
      <c r="AC72" s="98"/>
      <c r="AD72" s="98"/>
      <c r="AE72" s="105"/>
      <c r="AF72" s="105"/>
      <c r="AG72" s="105"/>
      <c r="AH72" s="105"/>
      <c r="AN72" s="89">
        <v>200</v>
      </c>
    </row>
    <row r="73" spans="1:40" s="89" customFormat="1" ht="114" customHeight="1">
      <c r="A73" s="16">
        <v>67</v>
      </c>
      <c r="B73" s="16" t="s">
        <v>103</v>
      </c>
      <c r="C73" s="16" t="s">
        <v>104</v>
      </c>
      <c r="D73" s="28" t="s">
        <v>105</v>
      </c>
      <c r="E73" s="30"/>
      <c r="F73" s="106"/>
      <c r="G73" s="16"/>
      <c r="H73" s="30"/>
      <c r="I73" s="106"/>
      <c r="J73" s="16"/>
      <c r="K73" s="32"/>
      <c r="L73" s="32"/>
      <c r="M73" s="32"/>
      <c r="N73" s="32">
        <v>200</v>
      </c>
      <c r="O73" s="31"/>
      <c r="P73" s="32"/>
      <c r="Q73" s="32"/>
      <c r="R73" s="32"/>
      <c r="S73" s="77"/>
      <c r="T73" s="77"/>
      <c r="U73" s="77"/>
      <c r="V73" s="77"/>
      <c r="W73" s="77"/>
      <c r="X73" s="77"/>
      <c r="Y73" s="77"/>
      <c r="Z73" s="77"/>
      <c r="AA73" s="77"/>
      <c r="AB73" s="28" t="s">
        <v>310</v>
      </c>
      <c r="AC73" s="98"/>
      <c r="AD73" s="98"/>
      <c r="AE73" s="105"/>
      <c r="AF73" s="105"/>
      <c r="AG73" s="105"/>
      <c r="AH73" s="105"/>
      <c r="AN73" s="89">
        <v>200</v>
      </c>
    </row>
    <row r="74" spans="1:34" s="89" customFormat="1" ht="135" customHeight="1">
      <c r="A74" s="16">
        <v>68</v>
      </c>
      <c r="B74" s="16" t="s">
        <v>106</v>
      </c>
      <c r="C74" s="16" t="s">
        <v>717</v>
      </c>
      <c r="D74" s="28" t="s">
        <v>101</v>
      </c>
      <c r="E74" s="30"/>
      <c r="F74" s="106"/>
      <c r="G74" s="16"/>
      <c r="H74" s="30"/>
      <c r="I74" s="106"/>
      <c r="J74" s="16"/>
      <c r="K74" s="32"/>
      <c r="L74" s="32"/>
      <c r="M74" s="32"/>
      <c r="N74" s="31"/>
      <c r="O74" s="31"/>
      <c r="P74" s="31"/>
      <c r="Q74" s="31"/>
      <c r="R74" s="31"/>
      <c r="S74" s="80"/>
      <c r="T74" s="80"/>
      <c r="U74" s="80"/>
      <c r="V74" s="80"/>
      <c r="W74" s="80"/>
      <c r="X74" s="80"/>
      <c r="Y74" s="80"/>
      <c r="Z74" s="80"/>
      <c r="AA74" s="80"/>
      <c r="AB74" s="28" t="s">
        <v>961</v>
      </c>
      <c r="AC74" s="98"/>
      <c r="AD74" s="98"/>
      <c r="AE74" s="105"/>
      <c r="AF74" s="105"/>
      <c r="AG74" s="105"/>
      <c r="AH74" s="105"/>
    </row>
    <row r="75" spans="1:41" s="89" customFormat="1" ht="185.25" customHeight="1">
      <c r="A75" s="16">
        <v>69</v>
      </c>
      <c r="B75" s="16" t="s">
        <v>107</v>
      </c>
      <c r="C75" s="16" t="s">
        <v>109</v>
      </c>
      <c r="D75" s="28" t="s">
        <v>108</v>
      </c>
      <c r="E75" s="30"/>
      <c r="F75" s="106"/>
      <c r="G75" s="16"/>
      <c r="H75" s="30"/>
      <c r="I75" s="106"/>
      <c r="J75" s="16"/>
      <c r="K75" s="32"/>
      <c r="L75" s="32"/>
      <c r="M75" s="32"/>
      <c r="N75" s="31">
        <v>10000</v>
      </c>
      <c r="O75" s="31"/>
      <c r="P75" s="32"/>
      <c r="Q75" s="32"/>
      <c r="R75" s="32"/>
      <c r="S75" s="77"/>
      <c r="T75" s="77"/>
      <c r="U75" s="77"/>
      <c r="V75" s="77"/>
      <c r="W75" s="77"/>
      <c r="X75" s="77"/>
      <c r="Y75" s="77"/>
      <c r="Z75" s="77"/>
      <c r="AA75" s="77"/>
      <c r="AB75" s="28" t="s">
        <v>311</v>
      </c>
      <c r="AC75" s="98"/>
      <c r="AD75" s="98"/>
      <c r="AE75" s="105"/>
      <c r="AF75" s="105"/>
      <c r="AG75" s="105"/>
      <c r="AH75" s="105"/>
      <c r="AO75" s="89">
        <v>500</v>
      </c>
    </row>
    <row r="76" spans="1:34" s="89" customFormat="1" ht="122.25" customHeight="1">
      <c r="A76" s="16">
        <v>70</v>
      </c>
      <c r="B76" s="50" t="s">
        <v>113</v>
      </c>
      <c r="C76" s="50" t="s">
        <v>418</v>
      </c>
      <c r="D76" s="28" t="s">
        <v>114</v>
      </c>
      <c r="E76" s="30"/>
      <c r="F76" s="106"/>
      <c r="G76" s="16"/>
      <c r="H76" s="30"/>
      <c r="I76" s="106"/>
      <c r="J76" s="16"/>
      <c r="K76" s="32"/>
      <c r="L76" s="32"/>
      <c r="M76" s="32"/>
      <c r="N76" s="32"/>
      <c r="O76" s="31"/>
      <c r="P76" s="32"/>
      <c r="Q76" s="32"/>
      <c r="R76" s="32"/>
      <c r="S76" s="77"/>
      <c r="T76" s="77"/>
      <c r="U76" s="77"/>
      <c r="V76" s="77"/>
      <c r="W76" s="77"/>
      <c r="X76" s="77"/>
      <c r="Y76" s="77"/>
      <c r="Z76" s="77"/>
      <c r="AA76" s="77"/>
      <c r="AB76" s="28" t="s">
        <v>648</v>
      </c>
      <c r="AC76" s="98"/>
      <c r="AD76" s="98"/>
      <c r="AE76" s="105"/>
      <c r="AF76" s="105"/>
      <c r="AG76" s="105"/>
      <c r="AH76" s="105"/>
    </row>
    <row r="77" spans="1:34" s="132" customFormat="1" ht="150" customHeight="1">
      <c r="A77" s="123">
        <v>71</v>
      </c>
      <c r="B77" s="123" t="s">
        <v>444</v>
      </c>
      <c r="C77" s="123" t="s">
        <v>445</v>
      </c>
      <c r="D77" s="119" t="s">
        <v>419</v>
      </c>
      <c r="E77" s="128">
        <v>162713</v>
      </c>
      <c r="F77" s="129"/>
      <c r="G77" s="123"/>
      <c r="H77" s="128"/>
      <c r="I77" s="129"/>
      <c r="J77" s="123"/>
      <c r="K77" s="117"/>
      <c r="L77" s="117"/>
      <c r="M77" s="117"/>
      <c r="N77" s="117"/>
      <c r="O77" s="117"/>
      <c r="P77" s="117"/>
      <c r="Q77" s="117"/>
      <c r="R77" s="117"/>
      <c r="S77" s="118"/>
      <c r="T77" s="118"/>
      <c r="U77" s="118"/>
      <c r="V77" s="118"/>
      <c r="W77" s="118"/>
      <c r="X77" s="118"/>
      <c r="Y77" s="118"/>
      <c r="Z77" s="118"/>
      <c r="AA77" s="118"/>
      <c r="AB77" s="119" t="s">
        <v>279</v>
      </c>
      <c r="AC77" s="130"/>
      <c r="AD77" s="130"/>
      <c r="AE77" s="131"/>
      <c r="AF77" s="131"/>
      <c r="AG77" s="131"/>
      <c r="AH77" s="131"/>
    </row>
    <row r="78" spans="1:34" s="89" customFormat="1" ht="112.5" customHeight="1">
      <c r="A78" s="16">
        <v>72</v>
      </c>
      <c r="B78" s="16" t="s">
        <v>541</v>
      </c>
      <c r="C78" s="50" t="s">
        <v>542</v>
      </c>
      <c r="D78" s="28" t="s">
        <v>420</v>
      </c>
      <c r="E78" s="30">
        <v>1900</v>
      </c>
      <c r="F78" s="106"/>
      <c r="G78" s="16"/>
      <c r="H78" s="30"/>
      <c r="I78" s="106"/>
      <c r="J78" s="16"/>
      <c r="K78" s="32"/>
      <c r="L78" s="32"/>
      <c r="M78" s="32"/>
      <c r="N78" s="32"/>
      <c r="O78" s="31"/>
      <c r="P78" s="32"/>
      <c r="Q78" s="32"/>
      <c r="R78" s="32"/>
      <c r="S78" s="77"/>
      <c r="T78" s="77"/>
      <c r="U78" s="77"/>
      <c r="V78" s="77"/>
      <c r="W78" s="77"/>
      <c r="X78" s="77"/>
      <c r="Y78" s="77"/>
      <c r="Z78" s="77"/>
      <c r="AA78" s="77"/>
      <c r="AB78" s="28" t="s">
        <v>265</v>
      </c>
      <c r="AC78" s="98"/>
      <c r="AD78" s="98"/>
      <c r="AE78" s="105"/>
      <c r="AF78" s="105"/>
      <c r="AG78" s="105"/>
      <c r="AH78" s="105"/>
    </row>
    <row r="79" spans="1:34" s="89" customFormat="1" ht="198.75" customHeight="1">
      <c r="A79" s="16">
        <v>73</v>
      </c>
      <c r="B79" s="16" t="s">
        <v>544</v>
      </c>
      <c r="C79" s="16" t="s">
        <v>545</v>
      </c>
      <c r="D79" s="28" t="s">
        <v>615</v>
      </c>
      <c r="E79" s="30">
        <v>299916</v>
      </c>
      <c r="F79" s="106"/>
      <c r="G79" s="16"/>
      <c r="H79" s="30"/>
      <c r="I79" s="106"/>
      <c r="J79" s="16"/>
      <c r="K79" s="32"/>
      <c r="L79" s="32"/>
      <c r="M79" s="32"/>
      <c r="N79" s="32"/>
      <c r="O79" s="31"/>
      <c r="P79" s="32"/>
      <c r="Q79" s="32"/>
      <c r="R79" s="32"/>
      <c r="S79" s="77"/>
      <c r="T79" s="77"/>
      <c r="U79" s="77"/>
      <c r="V79" s="77"/>
      <c r="W79" s="77"/>
      <c r="X79" s="77"/>
      <c r="Y79" s="77"/>
      <c r="Z79" s="77"/>
      <c r="AA79" s="77"/>
      <c r="AB79" s="28" t="s">
        <v>280</v>
      </c>
      <c r="AC79" s="98"/>
      <c r="AD79" s="98"/>
      <c r="AE79" s="105"/>
      <c r="AF79" s="105"/>
      <c r="AG79" s="105"/>
      <c r="AH79" s="105"/>
    </row>
    <row r="80" spans="1:34" s="110" customFormat="1" ht="42" customHeight="1" hidden="1">
      <c r="A80" s="50"/>
      <c r="B80" s="50"/>
      <c r="C80" s="50"/>
      <c r="D80" s="28"/>
      <c r="E80" s="47"/>
      <c r="F80" s="107"/>
      <c r="G80" s="50"/>
      <c r="H80" s="47"/>
      <c r="I80" s="107"/>
      <c r="J80" s="50"/>
      <c r="K80" s="31"/>
      <c r="L80" s="31"/>
      <c r="M80" s="31"/>
      <c r="N80" s="31"/>
      <c r="O80" s="31"/>
      <c r="P80" s="31"/>
      <c r="Q80" s="31"/>
      <c r="R80" s="31"/>
      <c r="S80" s="80"/>
      <c r="T80" s="80"/>
      <c r="U80" s="80"/>
      <c r="V80" s="80"/>
      <c r="W80" s="80"/>
      <c r="X80" s="80"/>
      <c r="Y80" s="80"/>
      <c r="Z80" s="80"/>
      <c r="AA80" s="80"/>
      <c r="AB80" s="28"/>
      <c r="AC80" s="108"/>
      <c r="AD80" s="108"/>
      <c r="AE80" s="109"/>
      <c r="AF80" s="109"/>
      <c r="AG80" s="109"/>
      <c r="AH80" s="109"/>
    </row>
    <row r="81" spans="1:34" s="110" customFormat="1" ht="42" customHeight="1" hidden="1">
      <c r="A81" s="50"/>
      <c r="B81" s="50"/>
      <c r="C81" s="50"/>
      <c r="D81" s="28"/>
      <c r="E81" s="47"/>
      <c r="F81" s="107"/>
      <c r="G81" s="50"/>
      <c r="H81" s="47"/>
      <c r="I81" s="107"/>
      <c r="J81" s="50"/>
      <c r="K81" s="31"/>
      <c r="L81" s="31"/>
      <c r="M81" s="31"/>
      <c r="N81" s="31"/>
      <c r="O81" s="31"/>
      <c r="P81" s="31"/>
      <c r="Q81" s="31"/>
      <c r="R81" s="31"/>
      <c r="S81" s="80"/>
      <c r="T81" s="80"/>
      <c r="U81" s="80"/>
      <c r="V81" s="80"/>
      <c r="W81" s="80"/>
      <c r="X81" s="80"/>
      <c r="Y81" s="80"/>
      <c r="Z81" s="80"/>
      <c r="AA81" s="80"/>
      <c r="AB81" s="28"/>
      <c r="AC81" s="108"/>
      <c r="AD81" s="108"/>
      <c r="AE81" s="109"/>
      <c r="AF81" s="109"/>
      <c r="AG81" s="109"/>
      <c r="AH81" s="109"/>
    </row>
    <row r="82" spans="1:34" s="110" customFormat="1" ht="42" customHeight="1" hidden="1">
      <c r="A82" s="50"/>
      <c r="B82" s="50"/>
      <c r="C82" s="50"/>
      <c r="D82" s="28"/>
      <c r="E82" s="47"/>
      <c r="F82" s="107"/>
      <c r="G82" s="50"/>
      <c r="H82" s="47"/>
      <c r="I82" s="107"/>
      <c r="J82" s="50"/>
      <c r="K82" s="31"/>
      <c r="L82" s="31"/>
      <c r="M82" s="31"/>
      <c r="N82" s="31"/>
      <c r="O82" s="31"/>
      <c r="P82" s="31"/>
      <c r="Q82" s="31"/>
      <c r="R82" s="31"/>
      <c r="S82" s="80"/>
      <c r="T82" s="80"/>
      <c r="U82" s="80"/>
      <c r="V82" s="80"/>
      <c r="W82" s="80"/>
      <c r="X82" s="80"/>
      <c r="Y82" s="80"/>
      <c r="Z82" s="80"/>
      <c r="AA82" s="80"/>
      <c r="AB82" s="28"/>
      <c r="AC82" s="108"/>
      <c r="AD82" s="108"/>
      <c r="AE82" s="109"/>
      <c r="AF82" s="109"/>
      <c r="AG82" s="109"/>
      <c r="AH82" s="109"/>
    </row>
    <row r="83" spans="1:34" s="110" customFormat="1" ht="42" customHeight="1" hidden="1">
      <c r="A83" s="50"/>
      <c r="B83" s="50"/>
      <c r="C83" s="50"/>
      <c r="D83" s="28"/>
      <c r="E83" s="47"/>
      <c r="F83" s="107"/>
      <c r="G83" s="50"/>
      <c r="H83" s="47"/>
      <c r="I83" s="107"/>
      <c r="J83" s="50"/>
      <c r="K83" s="31"/>
      <c r="L83" s="31"/>
      <c r="M83" s="31"/>
      <c r="N83" s="31"/>
      <c r="O83" s="31"/>
      <c r="P83" s="31"/>
      <c r="Q83" s="31"/>
      <c r="R83" s="31"/>
      <c r="S83" s="80"/>
      <c r="T83" s="80"/>
      <c r="U83" s="80"/>
      <c r="V83" s="80"/>
      <c r="W83" s="80"/>
      <c r="X83" s="80"/>
      <c r="Y83" s="80"/>
      <c r="Z83" s="80"/>
      <c r="AA83" s="80"/>
      <c r="AB83" s="28"/>
      <c r="AC83" s="108"/>
      <c r="AD83" s="108"/>
      <c r="AE83" s="109"/>
      <c r="AF83" s="109"/>
      <c r="AG83" s="109"/>
      <c r="AH83" s="109"/>
    </row>
    <row r="84" spans="1:34" s="89" customFormat="1" ht="105.75" customHeight="1">
      <c r="A84" s="63">
        <v>74</v>
      </c>
      <c r="B84" s="63" t="s">
        <v>594</v>
      </c>
      <c r="C84" s="78" t="s">
        <v>595</v>
      </c>
      <c r="D84" s="61" t="s">
        <v>450</v>
      </c>
      <c r="E84" s="30"/>
      <c r="F84" s="106"/>
      <c r="G84" s="16"/>
      <c r="H84" s="30"/>
      <c r="I84" s="106"/>
      <c r="J84" s="16"/>
      <c r="K84" s="32"/>
      <c r="L84" s="32"/>
      <c r="M84" s="32"/>
      <c r="N84" s="32"/>
      <c r="O84" s="31"/>
      <c r="P84" s="32"/>
      <c r="Q84" s="32"/>
      <c r="R84" s="32"/>
      <c r="S84" s="77"/>
      <c r="T84" s="77"/>
      <c r="U84" s="77"/>
      <c r="V84" s="77"/>
      <c r="W84" s="77"/>
      <c r="X84" s="77"/>
      <c r="Y84" s="77"/>
      <c r="Z84" s="77"/>
      <c r="AA84" s="77"/>
      <c r="AB84" s="28"/>
      <c r="AC84" s="98"/>
      <c r="AD84" s="98"/>
      <c r="AE84" s="105"/>
      <c r="AF84" s="105"/>
      <c r="AG84" s="105"/>
      <c r="AH84" s="105"/>
    </row>
    <row r="85" spans="1:34" s="89" customFormat="1" ht="40.5" customHeight="1">
      <c r="A85" s="64"/>
      <c r="B85" s="79"/>
      <c r="C85" s="79"/>
      <c r="D85" s="28" t="s">
        <v>596</v>
      </c>
      <c r="E85" s="30">
        <v>40000</v>
      </c>
      <c r="F85" s="106"/>
      <c r="G85" s="16"/>
      <c r="H85" s="30"/>
      <c r="I85" s="106"/>
      <c r="J85" s="16"/>
      <c r="K85" s="32"/>
      <c r="L85" s="32"/>
      <c r="M85" s="32"/>
      <c r="N85" s="31"/>
      <c r="O85" s="31"/>
      <c r="P85" s="32"/>
      <c r="Q85" s="32"/>
      <c r="R85" s="32"/>
      <c r="S85" s="77"/>
      <c r="T85" s="77"/>
      <c r="U85" s="77"/>
      <c r="V85" s="77"/>
      <c r="W85" s="77"/>
      <c r="X85" s="77"/>
      <c r="Y85" s="77"/>
      <c r="Z85" s="77"/>
      <c r="AA85" s="77"/>
      <c r="AB85" s="28" t="s">
        <v>820</v>
      </c>
      <c r="AC85" s="98"/>
      <c r="AD85" s="98"/>
      <c r="AE85" s="105"/>
      <c r="AF85" s="105"/>
      <c r="AG85" s="105"/>
      <c r="AH85" s="105"/>
    </row>
    <row r="86" spans="1:34" s="89" customFormat="1" ht="99" customHeight="1">
      <c r="A86" s="52"/>
      <c r="B86" s="74"/>
      <c r="C86" s="74"/>
      <c r="D86" s="28" t="s">
        <v>597</v>
      </c>
      <c r="E86" s="30">
        <v>20000</v>
      </c>
      <c r="F86" s="106"/>
      <c r="G86" s="16"/>
      <c r="H86" s="30"/>
      <c r="I86" s="106"/>
      <c r="J86" s="16"/>
      <c r="K86" s="32"/>
      <c r="L86" s="32"/>
      <c r="M86" s="32"/>
      <c r="N86" s="31"/>
      <c r="O86" s="31"/>
      <c r="P86" s="51"/>
      <c r="Q86" s="51"/>
      <c r="R86" s="51"/>
      <c r="S86" s="111"/>
      <c r="T86" s="111"/>
      <c r="U86" s="111"/>
      <c r="V86" s="111"/>
      <c r="W86" s="111"/>
      <c r="X86" s="111"/>
      <c r="Y86" s="111"/>
      <c r="Z86" s="111"/>
      <c r="AA86" s="111"/>
      <c r="AB86" s="28"/>
      <c r="AC86" s="98"/>
      <c r="AD86" s="98"/>
      <c r="AE86" s="105"/>
      <c r="AF86" s="105"/>
      <c r="AG86" s="105"/>
      <c r="AH86" s="105"/>
    </row>
    <row r="87" spans="1:34" s="89" customFormat="1" ht="111" customHeight="1">
      <c r="A87" s="63">
        <v>75</v>
      </c>
      <c r="B87" s="63" t="s">
        <v>635</v>
      </c>
      <c r="C87" s="63" t="s">
        <v>598</v>
      </c>
      <c r="D87" s="61" t="s">
        <v>421</v>
      </c>
      <c r="E87" s="30"/>
      <c r="F87" s="106"/>
      <c r="G87" s="16"/>
      <c r="H87" s="30"/>
      <c r="I87" s="106"/>
      <c r="J87" s="16"/>
      <c r="K87" s="32"/>
      <c r="L87" s="32"/>
      <c r="M87" s="32"/>
      <c r="N87" s="32"/>
      <c r="O87" s="31"/>
      <c r="P87" s="32"/>
      <c r="Q87" s="32"/>
      <c r="R87" s="32"/>
      <c r="S87" s="77"/>
      <c r="T87" s="77"/>
      <c r="U87" s="77"/>
      <c r="V87" s="77"/>
      <c r="W87" s="77"/>
      <c r="X87" s="77"/>
      <c r="Y87" s="77"/>
      <c r="Z87" s="77"/>
      <c r="AA87" s="77"/>
      <c r="AB87" s="28"/>
      <c r="AC87" s="98"/>
      <c r="AD87" s="98"/>
      <c r="AE87" s="105"/>
      <c r="AF87" s="105"/>
      <c r="AG87" s="105"/>
      <c r="AH87" s="105"/>
    </row>
    <row r="88" spans="1:34" s="89" customFormat="1" ht="63" customHeight="1">
      <c r="A88" s="64"/>
      <c r="B88" s="79"/>
      <c r="C88" s="79"/>
      <c r="D88" s="28" t="s">
        <v>437</v>
      </c>
      <c r="E88" s="47"/>
      <c r="F88" s="106"/>
      <c r="G88" s="16"/>
      <c r="H88" s="30"/>
      <c r="I88" s="106"/>
      <c r="J88" s="16"/>
      <c r="K88" s="32"/>
      <c r="L88" s="32"/>
      <c r="M88" s="32"/>
      <c r="N88" s="32"/>
      <c r="O88" s="31"/>
      <c r="P88" s="32"/>
      <c r="Q88" s="32"/>
      <c r="R88" s="32"/>
      <c r="S88" s="77"/>
      <c r="T88" s="77"/>
      <c r="U88" s="77"/>
      <c r="V88" s="77"/>
      <c r="W88" s="77"/>
      <c r="X88" s="77"/>
      <c r="Y88" s="77"/>
      <c r="Z88" s="77"/>
      <c r="AA88" s="77"/>
      <c r="AB88" s="28"/>
      <c r="AC88" s="98"/>
      <c r="AD88" s="98"/>
      <c r="AE88" s="105"/>
      <c r="AF88" s="105"/>
      <c r="AG88" s="105"/>
      <c r="AH88" s="105"/>
    </row>
    <row r="89" spans="1:34" s="89" customFormat="1" ht="27.75" customHeight="1">
      <c r="A89" s="64"/>
      <c r="B89" s="79"/>
      <c r="C89" s="79"/>
      <c r="D89" s="28" t="s">
        <v>422</v>
      </c>
      <c r="E89" s="47">
        <v>9000</v>
      </c>
      <c r="F89" s="106"/>
      <c r="G89" s="16"/>
      <c r="H89" s="30"/>
      <c r="I89" s="106"/>
      <c r="J89" s="16"/>
      <c r="K89" s="32"/>
      <c r="L89" s="32"/>
      <c r="M89" s="32"/>
      <c r="N89" s="47"/>
      <c r="O89" s="31"/>
      <c r="P89" s="32"/>
      <c r="Q89" s="32"/>
      <c r="R89" s="32"/>
      <c r="S89" s="77"/>
      <c r="T89" s="77"/>
      <c r="U89" s="77"/>
      <c r="V89" s="77"/>
      <c r="W89" s="77"/>
      <c r="X89" s="77"/>
      <c r="Y89" s="77"/>
      <c r="Z89" s="77"/>
      <c r="AA89" s="77"/>
      <c r="AB89" s="28"/>
      <c r="AC89" s="98"/>
      <c r="AD89" s="98"/>
      <c r="AE89" s="105"/>
      <c r="AF89" s="105"/>
      <c r="AG89" s="105"/>
      <c r="AH89" s="105"/>
    </row>
    <row r="90" spans="1:34" s="89" customFormat="1" ht="20.25" customHeight="1">
      <c r="A90" s="64"/>
      <c r="B90" s="79"/>
      <c r="C90" s="79"/>
      <c r="D90" s="28" t="s">
        <v>423</v>
      </c>
      <c r="E90" s="47">
        <v>3000</v>
      </c>
      <c r="F90" s="106"/>
      <c r="G90" s="16"/>
      <c r="H90" s="30"/>
      <c r="I90" s="106"/>
      <c r="J90" s="16"/>
      <c r="K90" s="32"/>
      <c r="L90" s="32"/>
      <c r="M90" s="32"/>
      <c r="N90" s="47"/>
      <c r="O90" s="31"/>
      <c r="P90" s="32"/>
      <c r="Q90" s="32"/>
      <c r="R90" s="32"/>
      <c r="S90" s="77"/>
      <c r="T90" s="77"/>
      <c r="U90" s="77"/>
      <c r="V90" s="77"/>
      <c r="W90" s="77"/>
      <c r="X90" s="77"/>
      <c r="Y90" s="77"/>
      <c r="Z90" s="77"/>
      <c r="AA90" s="77"/>
      <c r="AB90" s="28"/>
      <c r="AC90" s="98"/>
      <c r="AD90" s="98"/>
      <c r="AE90" s="105"/>
      <c r="AF90" s="105"/>
      <c r="AG90" s="105"/>
      <c r="AH90" s="105"/>
    </row>
    <row r="91" spans="1:34" s="89" customFormat="1" ht="21.75" customHeight="1">
      <c r="A91" s="64"/>
      <c r="B91" s="79"/>
      <c r="C91" s="79"/>
      <c r="D91" s="28" t="s">
        <v>424</v>
      </c>
      <c r="E91" s="47">
        <v>6000</v>
      </c>
      <c r="F91" s="106"/>
      <c r="G91" s="16"/>
      <c r="H91" s="30"/>
      <c r="I91" s="106"/>
      <c r="J91" s="16"/>
      <c r="K91" s="32"/>
      <c r="L91" s="32"/>
      <c r="M91" s="32"/>
      <c r="N91" s="47"/>
      <c r="O91" s="31"/>
      <c r="P91" s="32"/>
      <c r="Q91" s="32"/>
      <c r="R91" s="32"/>
      <c r="S91" s="77"/>
      <c r="T91" s="77"/>
      <c r="U91" s="77"/>
      <c r="V91" s="77"/>
      <c r="W91" s="77"/>
      <c r="X91" s="77"/>
      <c r="Y91" s="77"/>
      <c r="Z91" s="77"/>
      <c r="AA91" s="77"/>
      <c r="AB91" s="28"/>
      <c r="AC91" s="98"/>
      <c r="AD91" s="98"/>
      <c r="AE91" s="105"/>
      <c r="AF91" s="105"/>
      <c r="AG91" s="105"/>
      <c r="AH91" s="105"/>
    </row>
    <row r="92" spans="1:34" s="89" customFormat="1" ht="18" customHeight="1">
      <c r="A92" s="64"/>
      <c r="B92" s="79"/>
      <c r="C92" s="79"/>
      <c r="D92" s="28" t="s">
        <v>425</v>
      </c>
      <c r="E92" s="47">
        <v>9000</v>
      </c>
      <c r="F92" s="106"/>
      <c r="G92" s="16"/>
      <c r="H92" s="30"/>
      <c r="I92" s="106"/>
      <c r="J92" s="16"/>
      <c r="K92" s="32"/>
      <c r="L92" s="32"/>
      <c r="M92" s="32"/>
      <c r="N92" s="47"/>
      <c r="O92" s="31"/>
      <c r="P92" s="32"/>
      <c r="Q92" s="32"/>
      <c r="R92" s="32"/>
      <c r="S92" s="77"/>
      <c r="T92" s="77"/>
      <c r="U92" s="77"/>
      <c r="V92" s="77"/>
      <c r="W92" s="77"/>
      <c r="X92" s="77"/>
      <c r="Y92" s="77"/>
      <c r="Z92" s="77"/>
      <c r="AA92" s="77"/>
      <c r="AB92" s="28"/>
      <c r="AC92" s="98"/>
      <c r="AD92" s="98"/>
      <c r="AE92" s="105"/>
      <c r="AF92" s="105"/>
      <c r="AG92" s="105"/>
      <c r="AH92" s="105"/>
    </row>
    <row r="93" spans="1:34" s="89" customFormat="1" ht="21" customHeight="1">
      <c r="A93" s="64"/>
      <c r="B93" s="79"/>
      <c r="C93" s="79"/>
      <c r="D93" s="28" t="s">
        <v>426</v>
      </c>
      <c r="E93" s="47">
        <v>3000</v>
      </c>
      <c r="F93" s="106"/>
      <c r="G93" s="16"/>
      <c r="H93" s="30"/>
      <c r="I93" s="106"/>
      <c r="J93" s="16"/>
      <c r="K93" s="32"/>
      <c r="L93" s="32"/>
      <c r="M93" s="32"/>
      <c r="N93" s="47"/>
      <c r="O93" s="31"/>
      <c r="P93" s="32"/>
      <c r="Q93" s="32"/>
      <c r="R93" s="32"/>
      <c r="S93" s="77"/>
      <c r="T93" s="77"/>
      <c r="U93" s="77"/>
      <c r="V93" s="77"/>
      <c r="W93" s="77"/>
      <c r="X93" s="77"/>
      <c r="Y93" s="77"/>
      <c r="Z93" s="77"/>
      <c r="AA93" s="77"/>
      <c r="AB93" s="28"/>
      <c r="AC93" s="98"/>
      <c r="AD93" s="98"/>
      <c r="AE93" s="105"/>
      <c r="AF93" s="105"/>
      <c r="AG93" s="105"/>
      <c r="AH93" s="105"/>
    </row>
    <row r="94" spans="1:34" s="89" customFormat="1" ht="23.25" customHeight="1">
      <c r="A94" s="64"/>
      <c r="B94" s="79"/>
      <c r="C94" s="79"/>
      <c r="D94" s="28" t="s">
        <v>427</v>
      </c>
      <c r="E94" s="47">
        <v>9000</v>
      </c>
      <c r="F94" s="106"/>
      <c r="G94" s="16"/>
      <c r="H94" s="30"/>
      <c r="I94" s="106"/>
      <c r="J94" s="16"/>
      <c r="K94" s="32"/>
      <c r="L94" s="32"/>
      <c r="M94" s="32"/>
      <c r="N94" s="47"/>
      <c r="O94" s="31"/>
      <c r="P94" s="32"/>
      <c r="Q94" s="32"/>
      <c r="R94" s="32"/>
      <c r="S94" s="77"/>
      <c r="T94" s="77"/>
      <c r="U94" s="77"/>
      <c r="V94" s="77"/>
      <c r="W94" s="77"/>
      <c r="X94" s="77"/>
      <c r="Y94" s="77"/>
      <c r="Z94" s="77"/>
      <c r="AA94" s="77"/>
      <c r="AB94" s="28"/>
      <c r="AC94" s="98"/>
      <c r="AD94" s="98"/>
      <c r="AE94" s="105"/>
      <c r="AF94" s="105"/>
      <c r="AG94" s="105"/>
      <c r="AH94" s="105"/>
    </row>
    <row r="95" spans="1:34" s="89" customFormat="1" ht="23.25" customHeight="1">
      <c r="A95" s="64"/>
      <c r="B95" s="79"/>
      <c r="C95" s="79"/>
      <c r="D95" s="28" t="s">
        <v>428</v>
      </c>
      <c r="E95" s="47">
        <v>3000</v>
      </c>
      <c r="F95" s="106"/>
      <c r="G95" s="16"/>
      <c r="H95" s="30"/>
      <c r="I95" s="106"/>
      <c r="J95" s="16"/>
      <c r="K95" s="32"/>
      <c r="L95" s="32"/>
      <c r="M95" s="32"/>
      <c r="N95" s="47"/>
      <c r="O95" s="31"/>
      <c r="P95" s="32"/>
      <c r="Q95" s="32"/>
      <c r="R95" s="32"/>
      <c r="S95" s="77"/>
      <c r="T95" s="77"/>
      <c r="U95" s="77"/>
      <c r="V95" s="77"/>
      <c r="W95" s="77"/>
      <c r="X95" s="77"/>
      <c r="Y95" s="77"/>
      <c r="Z95" s="77"/>
      <c r="AA95" s="77"/>
      <c r="AB95" s="28"/>
      <c r="AC95" s="98"/>
      <c r="AD95" s="98"/>
      <c r="AE95" s="105"/>
      <c r="AF95" s="105"/>
      <c r="AG95" s="105"/>
      <c r="AH95" s="105"/>
    </row>
    <row r="96" spans="1:34" s="89" customFormat="1" ht="25.5" customHeight="1">
      <c r="A96" s="64"/>
      <c r="B96" s="79"/>
      <c r="C96" s="79"/>
      <c r="D96" s="28" t="s">
        <v>429</v>
      </c>
      <c r="E96" s="47">
        <v>6000</v>
      </c>
      <c r="F96" s="106"/>
      <c r="G96" s="16"/>
      <c r="H96" s="30"/>
      <c r="I96" s="106"/>
      <c r="J96" s="16"/>
      <c r="K96" s="32"/>
      <c r="L96" s="32"/>
      <c r="M96" s="32"/>
      <c r="N96" s="47"/>
      <c r="O96" s="31"/>
      <c r="P96" s="32"/>
      <c r="Q96" s="32"/>
      <c r="R96" s="32"/>
      <c r="S96" s="77"/>
      <c r="T96" s="77"/>
      <c r="U96" s="77"/>
      <c r="V96" s="77"/>
      <c r="W96" s="77"/>
      <c r="X96" s="77"/>
      <c r="Y96" s="77"/>
      <c r="Z96" s="77"/>
      <c r="AA96" s="77"/>
      <c r="AB96" s="28"/>
      <c r="AC96" s="98"/>
      <c r="AD96" s="98"/>
      <c r="AE96" s="105"/>
      <c r="AF96" s="105"/>
      <c r="AG96" s="105"/>
      <c r="AH96" s="105"/>
    </row>
    <row r="97" spans="1:34" s="89" customFormat="1" ht="21.75" customHeight="1">
      <c r="A97" s="64"/>
      <c r="B97" s="79"/>
      <c r="C97" s="79"/>
      <c r="D97" s="28" t="s">
        <v>430</v>
      </c>
      <c r="E97" s="47">
        <v>3000</v>
      </c>
      <c r="F97" s="106"/>
      <c r="G97" s="16"/>
      <c r="H97" s="30"/>
      <c r="I97" s="106"/>
      <c r="J97" s="16"/>
      <c r="K97" s="32"/>
      <c r="L97" s="32"/>
      <c r="M97" s="32"/>
      <c r="N97" s="47"/>
      <c r="O97" s="31"/>
      <c r="P97" s="32"/>
      <c r="Q97" s="32"/>
      <c r="R97" s="32"/>
      <c r="S97" s="77"/>
      <c r="T97" s="77"/>
      <c r="U97" s="77"/>
      <c r="V97" s="77"/>
      <c r="W97" s="77"/>
      <c r="X97" s="77"/>
      <c r="Y97" s="77"/>
      <c r="Z97" s="77"/>
      <c r="AA97" s="77"/>
      <c r="AB97" s="28"/>
      <c r="AC97" s="98"/>
      <c r="AD97" s="98"/>
      <c r="AE97" s="105"/>
      <c r="AF97" s="105"/>
      <c r="AG97" s="105"/>
      <c r="AH97" s="105"/>
    </row>
    <row r="98" spans="1:34" s="89" customFormat="1" ht="24" customHeight="1">
      <c r="A98" s="64"/>
      <c r="B98" s="79"/>
      <c r="C98" s="79"/>
      <c r="D98" s="28" t="s">
        <v>431</v>
      </c>
      <c r="E98" s="47">
        <v>3000</v>
      </c>
      <c r="F98" s="106"/>
      <c r="G98" s="16"/>
      <c r="H98" s="30"/>
      <c r="I98" s="106"/>
      <c r="J98" s="16"/>
      <c r="K98" s="32"/>
      <c r="L98" s="32"/>
      <c r="M98" s="32"/>
      <c r="N98" s="128"/>
      <c r="O98" s="31"/>
      <c r="P98" s="32"/>
      <c r="Q98" s="32"/>
      <c r="R98" s="32"/>
      <c r="S98" s="77"/>
      <c r="T98" s="77"/>
      <c r="U98" s="77"/>
      <c r="V98" s="77"/>
      <c r="W98" s="77"/>
      <c r="X98" s="77"/>
      <c r="Y98" s="77"/>
      <c r="Z98" s="77"/>
      <c r="AA98" s="77"/>
      <c r="AB98" s="28"/>
      <c r="AC98" s="98"/>
      <c r="AD98" s="98"/>
      <c r="AE98" s="105"/>
      <c r="AF98" s="105"/>
      <c r="AG98" s="105"/>
      <c r="AH98" s="105"/>
    </row>
    <row r="99" spans="1:34" s="89" customFormat="1" ht="26.25" customHeight="1">
      <c r="A99" s="64"/>
      <c r="B99" s="79"/>
      <c r="C99" s="79"/>
      <c r="D99" s="28" t="s">
        <v>432</v>
      </c>
      <c r="E99" s="47">
        <v>3000</v>
      </c>
      <c r="F99" s="106"/>
      <c r="G99" s="16"/>
      <c r="H99" s="30"/>
      <c r="I99" s="106"/>
      <c r="J99" s="16"/>
      <c r="K99" s="32"/>
      <c r="L99" s="32"/>
      <c r="M99" s="32"/>
      <c r="N99" s="128"/>
      <c r="O99" s="31"/>
      <c r="P99" s="32"/>
      <c r="Q99" s="32"/>
      <c r="R99" s="32"/>
      <c r="S99" s="77"/>
      <c r="T99" s="77"/>
      <c r="U99" s="77"/>
      <c r="V99" s="77"/>
      <c r="W99" s="77"/>
      <c r="X99" s="77"/>
      <c r="Y99" s="77"/>
      <c r="Z99" s="77"/>
      <c r="AA99" s="77"/>
      <c r="AB99" s="49"/>
      <c r="AC99" s="98"/>
      <c r="AD99" s="98"/>
      <c r="AE99" s="105"/>
      <c r="AF99" s="105"/>
      <c r="AG99" s="105"/>
      <c r="AH99" s="105"/>
    </row>
    <row r="100" spans="1:34" s="89" customFormat="1" ht="21.75" customHeight="1">
      <c r="A100" s="64"/>
      <c r="B100" s="79"/>
      <c r="C100" s="79"/>
      <c r="D100" s="28" t="s">
        <v>433</v>
      </c>
      <c r="E100" s="47">
        <v>3000</v>
      </c>
      <c r="F100" s="106"/>
      <c r="G100" s="16"/>
      <c r="H100" s="30"/>
      <c r="I100" s="106"/>
      <c r="J100" s="16"/>
      <c r="K100" s="32"/>
      <c r="L100" s="32"/>
      <c r="M100" s="32"/>
      <c r="N100" s="47"/>
      <c r="O100" s="31"/>
      <c r="P100" s="32"/>
      <c r="Q100" s="32"/>
      <c r="R100" s="32"/>
      <c r="S100" s="77"/>
      <c r="T100" s="77"/>
      <c r="U100" s="77"/>
      <c r="V100" s="77"/>
      <c r="W100" s="77"/>
      <c r="X100" s="77"/>
      <c r="Y100" s="77"/>
      <c r="Z100" s="77"/>
      <c r="AA100" s="77"/>
      <c r="AB100" s="28"/>
      <c r="AC100" s="98"/>
      <c r="AD100" s="98"/>
      <c r="AE100" s="105"/>
      <c r="AF100" s="105"/>
      <c r="AG100" s="105"/>
      <c r="AH100" s="105"/>
    </row>
    <row r="101" spans="1:34" s="89" customFormat="1" ht="21.75" customHeight="1">
      <c r="A101" s="64"/>
      <c r="B101" s="79"/>
      <c r="C101" s="79"/>
      <c r="D101" s="28" t="s">
        <v>434</v>
      </c>
      <c r="E101" s="47">
        <v>3000</v>
      </c>
      <c r="F101" s="106"/>
      <c r="G101" s="16"/>
      <c r="H101" s="30"/>
      <c r="I101" s="106"/>
      <c r="J101" s="16"/>
      <c r="K101" s="32"/>
      <c r="L101" s="32"/>
      <c r="M101" s="32"/>
      <c r="N101" s="47"/>
      <c r="O101" s="31"/>
      <c r="P101" s="32"/>
      <c r="Q101" s="32"/>
      <c r="R101" s="32"/>
      <c r="S101" s="77"/>
      <c r="T101" s="77"/>
      <c r="U101" s="77"/>
      <c r="V101" s="77"/>
      <c r="W101" s="77"/>
      <c r="X101" s="77"/>
      <c r="Y101" s="77"/>
      <c r="Z101" s="77"/>
      <c r="AA101" s="77"/>
      <c r="AB101" s="28"/>
      <c r="AC101" s="98"/>
      <c r="AD101" s="98"/>
      <c r="AE101" s="105"/>
      <c r="AF101" s="105"/>
      <c r="AG101" s="105"/>
      <c r="AH101" s="105"/>
    </row>
    <row r="102" spans="1:34" s="89" customFormat="1" ht="23.25" customHeight="1">
      <c r="A102" s="64"/>
      <c r="B102" s="79"/>
      <c r="C102" s="79"/>
      <c r="D102" s="28" t="s">
        <v>435</v>
      </c>
      <c r="E102" s="47">
        <v>3000</v>
      </c>
      <c r="F102" s="106"/>
      <c r="G102" s="16"/>
      <c r="H102" s="30"/>
      <c r="I102" s="106"/>
      <c r="J102" s="16"/>
      <c r="K102" s="32"/>
      <c r="L102" s="32"/>
      <c r="M102" s="32"/>
      <c r="N102" s="47"/>
      <c r="O102" s="31"/>
      <c r="P102" s="32"/>
      <c r="Q102" s="32"/>
      <c r="R102" s="32"/>
      <c r="S102" s="77"/>
      <c r="T102" s="77"/>
      <c r="U102" s="77"/>
      <c r="V102" s="77"/>
      <c r="W102" s="77"/>
      <c r="X102" s="77"/>
      <c r="Y102" s="77"/>
      <c r="Z102" s="77"/>
      <c r="AA102" s="77"/>
      <c r="AB102" s="28"/>
      <c r="AC102" s="98"/>
      <c r="AD102" s="98"/>
      <c r="AE102" s="105"/>
      <c r="AF102" s="105"/>
      <c r="AG102" s="105"/>
      <c r="AH102" s="105"/>
    </row>
    <row r="103" spans="1:34" s="89" customFormat="1" ht="27" customHeight="1">
      <c r="A103" s="64"/>
      <c r="B103" s="79"/>
      <c r="C103" s="79"/>
      <c r="D103" s="28" t="s">
        <v>436</v>
      </c>
      <c r="E103" s="47">
        <v>3000</v>
      </c>
      <c r="F103" s="106"/>
      <c r="G103" s="16"/>
      <c r="H103" s="30"/>
      <c r="I103" s="106"/>
      <c r="J103" s="16"/>
      <c r="K103" s="32"/>
      <c r="L103" s="32"/>
      <c r="M103" s="32"/>
      <c r="N103" s="47"/>
      <c r="O103" s="31"/>
      <c r="P103" s="32"/>
      <c r="Q103" s="32"/>
      <c r="R103" s="32"/>
      <c r="S103" s="77"/>
      <c r="T103" s="77"/>
      <c r="U103" s="77"/>
      <c r="V103" s="77"/>
      <c r="W103" s="77"/>
      <c r="X103" s="77"/>
      <c r="Y103" s="77"/>
      <c r="Z103" s="77"/>
      <c r="AA103" s="77"/>
      <c r="AB103" s="28"/>
      <c r="AC103" s="98"/>
      <c r="AD103" s="98"/>
      <c r="AE103" s="105"/>
      <c r="AF103" s="105"/>
      <c r="AG103" s="105"/>
      <c r="AH103" s="105"/>
    </row>
    <row r="104" spans="1:34" s="89" customFormat="1" ht="40.5" customHeight="1">
      <c r="A104" s="64"/>
      <c r="B104" s="79"/>
      <c r="C104" s="79"/>
      <c r="D104" s="28" t="s">
        <v>599</v>
      </c>
      <c r="E104" s="47">
        <v>20000</v>
      </c>
      <c r="F104" s="106"/>
      <c r="G104" s="16"/>
      <c r="H104" s="30"/>
      <c r="I104" s="106"/>
      <c r="J104" s="16"/>
      <c r="K104" s="32"/>
      <c r="L104" s="32"/>
      <c r="M104" s="32"/>
      <c r="N104" s="32"/>
      <c r="O104" s="31"/>
      <c r="P104" s="32"/>
      <c r="Q104" s="32"/>
      <c r="R104" s="32"/>
      <c r="S104" s="77"/>
      <c r="T104" s="77"/>
      <c r="U104" s="77"/>
      <c r="V104" s="77"/>
      <c r="W104" s="77"/>
      <c r="X104" s="77"/>
      <c r="Y104" s="77"/>
      <c r="Z104" s="77"/>
      <c r="AA104" s="77"/>
      <c r="AB104" s="28" t="s">
        <v>820</v>
      </c>
      <c r="AC104" s="98"/>
      <c r="AD104" s="98"/>
      <c r="AE104" s="105"/>
      <c r="AF104" s="105"/>
      <c r="AG104" s="105"/>
      <c r="AH104" s="105"/>
    </row>
    <row r="105" spans="1:34" s="89" customFormat="1" ht="118.5" customHeight="1">
      <c r="A105" s="16">
        <v>76</v>
      </c>
      <c r="B105" s="16" t="s">
        <v>129</v>
      </c>
      <c r="C105" s="50" t="s">
        <v>130</v>
      </c>
      <c r="D105" s="28" t="s">
        <v>451</v>
      </c>
      <c r="E105" s="30">
        <v>45380</v>
      </c>
      <c r="F105" s="106"/>
      <c r="G105" s="16"/>
      <c r="H105" s="30"/>
      <c r="I105" s="106"/>
      <c r="J105" s="16"/>
      <c r="K105" s="32"/>
      <c r="L105" s="32"/>
      <c r="M105" s="32"/>
      <c r="N105" s="32"/>
      <c r="O105" s="31"/>
      <c r="P105" s="32"/>
      <c r="Q105" s="32"/>
      <c r="R105" s="32"/>
      <c r="S105" s="77"/>
      <c r="T105" s="77"/>
      <c r="U105" s="77"/>
      <c r="V105" s="77"/>
      <c r="W105" s="77"/>
      <c r="X105" s="77"/>
      <c r="Y105" s="77"/>
      <c r="Z105" s="77"/>
      <c r="AA105" s="77"/>
      <c r="AB105" s="28" t="s">
        <v>438</v>
      </c>
      <c r="AC105" s="98"/>
      <c r="AD105" s="98"/>
      <c r="AE105" s="105"/>
      <c r="AF105" s="105"/>
      <c r="AG105" s="105"/>
      <c r="AH105" s="105"/>
    </row>
    <row r="106" spans="1:34" s="89" customFormat="1" ht="67.5" customHeight="1">
      <c r="A106" s="16">
        <v>77</v>
      </c>
      <c r="B106" s="16" t="s">
        <v>133</v>
      </c>
      <c r="C106" s="50" t="s">
        <v>1149</v>
      </c>
      <c r="D106" s="28" t="s">
        <v>134</v>
      </c>
      <c r="E106" s="30">
        <v>3600</v>
      </c>
      <c r="F106" s="106"/>
      <c r="G106" s="16"/>
      <c r="H106" s="30"/>
      <c r="I106" s="106"/>
      <c r="J106" s="16"/>
      <c r="K106" s="32"/>
      <c r="L106" s="32"/>
      <c r="M106" s="32"/>
      <c r="N106" s="32"/>
      <c r="O106" s="31"/>
      <c r="P106" s="32"/>
      <c r="Q106" s="32"/>
      <c r="R106" s="32"/>
      <c r="S106" s="77"/>
      <c r="T106" s="77"/>
      <c r="U106" s="77"/>
      <c r="V106" s="77"/>
      <c r="W106" s="77"/>
      <c r="X106" s="77"/>
      <c r="Y106" s="77"/>
      <c r="Z106" s="77"/>
      <c r="AA106" s="77"/>
      <c r="AB106" s="28" t="s">
        <v>135</v>
      </c>
      <c r="AC106" s="98"/>
      <c r="AD106" s="98"/>
      <c r="AE106" s="105"/>
      <c r="AF106" s="105"/>
      <c r="AG106" s="105"/>
      <c r="AH106" s="105"/>
    </row>
    <row r="107" spans="1:34" s="89" customFormat="1" ht="150" customHeight="1">
      <c r="A107" s="16">
        <v>78</v>
      </c>
      <c r="B107" s="16" t="s">
        <v>600</v>
      </c>
      <c r="C107" s="16" t="s">
        <v>439</v>
      </c>
      <c r="D107" s="28" t="s">
        <v>601</v>
      </c>
      <c r="E107" s="30">
        <v>25000</v>
      </c>
      <c r="F107" s="106"/>
      <c r="G107" s="16"/>
      <c r="H107" s="30"/>
      <c r="I107" s="106"/>
      <c r="J107" s="16"/>
      <c r="K107" s="32"/>
      <c r="L107" s="32"/>
      <c r="M107" s="32"/>
      <c r="N107" s="31">
        <v>25000</v>
      </c>
      <c r="O107" s="31"/>
      <c r="P107" s="32"/>
      <c r="Q107" s="32"/>
      <c r="R107" s="32"/>
      <c r="S107" s="77"/>
      <c r="T107" s="77"/>
      <c r="U107" s="77"/>
      <c r="V107" s="77"/>
      <c r="W107" s="77"/>
      <c r="X107" s="77"/>
      <c r="Y107" s="77"/>
      <c r="Z107" s="77"/>
      <c r="AA107" s="77"/>
      <c r="AB107" s="28" t="s">
        <v>440</v>
      </c>
      <c r="AC107" s="98"/>
      <c r="AD107" s="98"/>
      <c r="AE107" s="105"/>
      <c r="AF107" s="105"/>
      <c r="AG107" s="105"/>
      <c r="AH107" s="105"/>
    </row>
    <row r="108" spans="1:34" s="89" customFormat="1" ht="270.75" customHeight="1">
      <c r="A108" s="16">
        <v>79</v>
      </c>
      <c r="B108" s="16" t="s">
        <v>1142</v>
      </c>
      <c r="C108" s="50" t="s">
        <v>1143</v>
      </c>
      <c r="D108" s="62" t="s">
        <v>132</v>
      </c>
      <c r="E108" s="30">
        <v>1100000</v>
      </c>
      <c r="F108" s="106"/>
      <c r="G108" s="16"/>
      <c r="H108" s="30"/>
      <c r="I108" s="106"/>
      <c r="J108" s="16"/>
      <c r="K108" s="32"/>
      <c r="L108" s="32"/>
      <c r="M108" s="32"/>
      <c r="N108" s="32"/>
      <c r="O108" s="31">
        <v>300000</v>
      </c>
      <c r="P108" s="32"/>
      <c r="Q108" s="32"/>
      <c r="R108" s="32"/>
      <c r="S108" s="77"/>
      <c r="T108" s="77"/>
      <c r="U108" s="77"/>
      <c r="V108" s="77"/>
      <c r="W108" s="77"/>
      <c r="X108" s="77"/>
      <c r="Y108" s="77"/>
      <c r="Z108" s="77"/>
      <c r="AA108" s="77"/>
      <c r="AB108" s="28" t="s">
        <v>441</v>
      </c>
      <c r="AC108" s="98"/>
      <c r="AD108" s="98"/>
      <c r="AE108" s="105"/>
      <c r="AF108" s="105"/>
      <c r="AG108" s="105"/>
      <c r="AH108" s="105"/>
    </row>
    <row r="109" spans="1:34" s="89" customFormat="1" ht="155.25" customHeight="1">
      <c r="A109" s="16">
        <v>80</v>
      </c>
      <c r="B109" s="16" t="s">
        <v>495</v>
      </c>
      <c r="C109" s="80" t="s">
        <v>496</v>
      </c>
      <c r="D109" s="81" t="s">
        <v>497</v>
      </c>
      <c r="E109" s="82">
        <v>200000</v>
      </c>
      <c r="F109" s="106"/>
      <c r="G109" s="16"/>
      <c r="H109" s="30"/>
      <c r="I109" s="106"/>
      <c r="J109" s="16"/>
      <c r="K109" s="32"/>
      <c r="L109" s="32"/>
      <c r="M109" s="32"/>
      <c r="N109" s="32"/>
      <c r="O109" s="31"/>
      <c r="P109" s="32"/>
      <c r="Q109" s="32"/>
      <c r="R109" s="32"/>
      <c r="S109" s="77"/>
      <c r="T109" s="77"/>
      <c r="U109" s="77"/>
      <c r="V109" s="77"/>
      <c r="W109" s="77"/>
      <c r="X109" s="77"/>
      <c r="Y109" s="77"/>
      <c r="Z109" s="77"/>
      <c r="AA109" s="77"/>
      <c r="AB109" s="49" t="s">
        <v>312</v>
      </c>
      <c r="AC109" s="98"/>
      <c r="AD109" s="98"/>
      <c r="AE109" s="105"/>
      <c r="AF109" s="105"/>
      <c r="AG109" s="105"/>
      <c r="AH109" s="105"/>
    </row>
    <row r="110" spans="1:34" s="89" customFormat="1" ht="138" customHeight="1">
      <c r="A110" s="16">
        <v>81</v>
      </c>
      <c r="B110" s="16" t="s">
        <v>499</v>
      </c>
      <c r="C110" s="50" t="s">
        <v>500</v>
      </c>
      <c r="D110" s="62" t="s">
        <v>501</v>
      </c>
      <c r="E110" s="30"/>
      <c r="F110" s="106"/>
      <c r="G110" s="16"/>
      <c r="H110" s="30"/>
      <c r="I110" s="106"/>
      <c r="J110" s="16"/>
      <c r="K110" s="32"/>
      <c r="L110" s="32"/>
      <c r="M110" s="32"/>
      <c r="N110" s="32"/>
      <c r="O110" s="31"/>
      <c r="P110" s="32"/>
      <c r="Q110" s="32"/>
      <c r="R110" s="32"/>
      <c r="S110" s="77"/>
      <c r="T110" s="77"/>
      <c r="U110" s="77"/>
      <c r="V110" s="77"/>
      <c r="W110" s="77"/>
      <c r="X110" s="77"/>
      <c r="Y110" s="77"/>
      <c r="Z110" s="77"/>
      <c r="AA110" s="77"/>
      <c r="AB110" s="28" t="s">
        <v>443</v>
      </c>
      <c r="AC110" s="98"/>
      <c r="AD110" s="98"/>
      <c r="AE110" s="105"/>
      <c r="AF110" s="105"/>
      <c r="AG110" s="105"/>
      <c r="AH110" s="105"/>
    </row>
    <row r="111" spans="1:34" s="89" customFormat="1" ht="105" customHeight="1">
      <c r="A111" s="16">
        <v>82</v>
      </c>
      <c r="B111" s="50" t="s">
        <v>605</v>
      </c>
      <c r="C111" s="16" t="s">
        <v>607</v>
      </c>
      <c r="D111" s="28" t="s">
        <v>138</v>
      </c>
      <c r="E111" s="30"/>
      <c r="F111" s="106"/>
      <c r="G111" s="16"/>
      <c r="H111" s="30"/>
      <c r="I111" s="106"/>
      <c r="J111" s="16"/>
      <c r="K111" s="32"/>
      <c r="L111" s="32"/>
      <c r="M111" s="32"/>
      <c r="N111" s="32"/>
      <c r="O111" s="31"/>
      <c r="P111" s="32"/>
      <c r="Q111" s="32"/>
      <c r="R111" s="32"/>
      <c r="S111" s="77"/>
      <c r="T111" s="77"/>
      <c r="U111" s="77"/>
      <c r="V111" s="77"/>
      <c r="W111" s="77"/>
      <c r="X111" s="77"/>
      <c r="Y111" s="77"/>
      <c r="Z111" s="77"/>
      <c r="AA111" s="77"/>
      <c r="AB111" s="28" t="s">
        <v>442</v>
      </c>
      <c r="AC111" s="98"/>
      <c r="AD111" s="98"/>
      <c r="AE111" s="105"/>
      <c r="AF111" s="105"/>
      <c r="AG111" s="105"/>
      <c r="AH111" s="105"/>
    </row>
    <row r="112" spans="1:34" s="89" customFormat="1" ht="187.5" customHeight="1">
      <c r="A112" s="16">
        <v>83</v>
      </c>
      <c r="B112" s="50" t="s">
        <v>606</v>
      </c>
      <c r="C112" s="77" t="s">
        <v>608</v>
      </c>
      <c r="D112" s="61" t="s">
        <v>139</v>
      </c>
      <c r="E112" s="30"/>
      <c r="F112" s="106"/>
      <c r="G112" s="16"/>
      <c r="H112" s="30"/>
      <c r="I112" s="106"/>
      <c r="J112" s="16"/>
      <c r="K112" s="32"/>
      <c r="L112" s="32"/>
      <c r="M112" s="32"/>
      <c r="N112" s="32"/>
      <c r="O112" s="31"/>
      <c r="P112" s="32"/>
      <c r="Q112" s="32"/>
      <c r="R112" s="32"/>
      <c r="S112" s="77"/>
      <c r="T112" s="77"/>
      <c r="U112" s="77"/>
      <c r="V112" s="77"/>
      <c r="W112" s="77"/>
      <c r="X112" s="77"/>
      <c r="Y112" s="77"/>
      <c r="Z112" s="77"/>
      <c r="AA112" s="77"/>
      <c r="AB112" s="49" t="s">
        <v>313</v>
      </c>
      <c r="AC112" s="98"/>
      <c r="AD112" s="98"/>
      <c r="AE112" s="105"/>
      <c r="AF112" s="105"/>
      <c r="AG112" s="105"/>
      <c r="AH112" s="105"/>
    </row>
    <row r="113" spans="1:34" s="89" customFormat="1" ht="111.75" customHeight="1">
      <c r="A113" s="16">
        <v>84</v>
      </c>
      <c r="B113" s="16" t="s">
        <v>131</v>
      </c>
      <c r="C113" s="16" t="s">
        <v>446</v>
      </c>
      <c r="D113" s="28" t="s">
        <v>821</v>
      </c>
      <c r="E113" s="47"/>
      <c r="F113" s="107"/>
      <c r="G113" s="50"/>
      <c r="H113" s="47"/>
      <c r="I113" s="107"/>
      <c r="J113" s="50"/>
      <c r="K113" s="31"/>
      <c r="L113" s="31"/>
      <c r="M113" s="31"/>
      <c r="N113" s="48"/>
      <c r="O113" s="31"/>
      <c r="P113" s="31"/>
      <c r="Q113" s="31"/>
      <c r="R113" s="31"/>
      <c r="S113" s="80"/>
      <c r="T113" s="80"/>
      <c r="U113" s="80"/>
      <c r="V113" s="80"/>
      <c r="W113" s="80"/>
      <c r="X113" s="80"/>
      <c r="Y113" s="80"/>
      <c r="Z113" s="80"/>
      <c r="AA113" s="80"/>
      <c r="AB113" s="37" t="s">
        <v>447</v>
      </c>
      <c r="AC113" s="98"/>
      <c r="AD113" s="98"/>
      <c r="AE113" s="105"/>
      <c r="AF113" s="105"/>
      <c r="AG113" s="105"/>
      <c r="AH113" s="105"/>
    </row>
    <row r="114" spans="1:34" s="89" customFormat="1" ht="264" customHeight="1">
      <c r="A114" s="16">
        <v>85</v>
      </c>
      <c r="B114" s="16" t="s">
        <v>136</v>
      </c>
      <c r="C114" s="77" t="s">
        <v>137</v>
      </c>
      <c r="D114" s="61" t="s">
        <v>140</v>
      </c>
      <c r="E114" s="47"/>
      <c r="F114" s="107"/>
      <c r="G114" s="50"/>
      <c r="H114" s="47"/>
      <c r="I114" s="107"/>
      <c r="J114" s="50"/>
      <c r="K114" s="31"/>
      <c r="L114" s="31"/>
      <c r="M114" s="31"/>
      <c r="N114" s="48"/>
      <c r="O114" s="31"/>
      <c r="P114" s="31"/>
      <c r="Q114" s="31"/>
      <c r="R114" s="31"/>
      <c r="S114" s="80"/>
      <c r="T114" s="80"/>
      <c r="U114" s="80"/>
      <c r="V114" s="80"/>
      <c r="W114" s="80"/>
      <c r="X114" s="80"/>
      <c r="Y114" s="80"/>
      <c r="Z114" s="80"/>
      <c r="AA114" s="80"/>
      <c r="AB114" s="76" t="s">
        <v>314</v>
      </c>
      <c r="AC114" s="98"/>
      <c r="AD114" s="98"/>
      <c r="AE114" s="105"/>
      <c r="AF114" s="105"/>
      <c r="AG114" s="105"/>
      <c r="AH114" s="105"/>
    </row>
    <row r="115" spans="1:34" s="89" customFormat="1" ht="152.25" customHeight="1">
      <c r="A115" s="16">
        <v>86</v>
      </c>
      <c r="B115" s="16" t="s">
        <v>862</v>
      </c>
      <c r="C115" s="16" t="s">
        <v>863</v>
      </c>
      <c r="D115" s="28" t="s">
        <v>864</v>
      </c>
      <c r="E115" s="47">
        <v>419004</v>
      </c>
      <c r="F115" s="107"/>
      <c r="G115" s="50"/>
      <c r="H115" s="47"/>
      <c r="I115" s="107"/>
      <c r="J115" s="50"/>
      <c r="K115" s="31"/>
      <c r="L115" s="31"/>
      <c r="M115" s="31"/>
      <c r="N115" s="48"/>
      <c r="O115" s="31"/>
      <c r="P115" s="31"/>
      <c r="Q115" s="31"/>
      <c r="R115" s="31"/>
      <c r="S115" s="80"/>
      <c r="T115" s="80"/>
      <c r="U115" s="80"/>
      <c r="V115" s="80"/>
      <c r="W115" s="80"/>
      <c r="X115" s="80"/>
      <c r="Y115" s="80"/>
      <c r="Z115" s="80"/>
      <c r="AA115" s="80"/>
      <c r="AB115" s="37" t="s">
        <v>539</v>
      </c>
      <c r="AC115" s="98"/>
      <c r="AD115" s="98"/>
      <c r="AE115" s="105"/>
      <c r="AF115" s="105"/>
      <c r="AG115" s="105"/>
      <c r="AH115" s="105"/>
    </row>
    <row r="116" spans="1:34" s="89" customFormat="1" ht="159" customHeight="1">
      <c r="A116" s="63">
        <v>87</v>
      </c>
      <c r="B116" s="63" t="s">
        <v>638</v>
      </c>
      <c r="C116" s="63" t="s">
        <v>83</v>
      </c>
      <c r="D116" s="28" t="s">
        <v>141</v>
      </c>
      <c r="E116" s="47"/>
      <c r="F116" s="107"/>
      <c r="G116" s="50"/>
      <c r="H116" s="47"/>
      <c r="I116" s="107"/>
      <c r="J116" s="50"/>
      <c r="K116" s="31"/>
      <c r="L116" s="31"/>
      <c r="M116" s="31"/>
      <c r="N116" s="48"/>
      <c r="O116" s="31"/>
      <c r="P116" s="31"/>
      <c r="Q116" s="31"/>
      <c r="R116" s="31"/>
      <c r="S116" s="80"/>
      <c r="T116" s="80"/>
      <c r="U116" s="80"/>
      <c r="V116" s="80"/>
      <c r="W116" s="80"/>
      <c r="X116" s="80"/>
      <c r="Y116" s="80"/>
      <c r="Z116" s="80"/>
      <c r="AA116" s="80"/>
      <c r="AB116" s="37" t="s">
        <v>266</v>
      </c>
      <c r="AC116" s="98"/>
      <c r="AD116" s="98"/>
      <c r="AE116" s="105"/>
      <c r="AF116" s="105"/>
      <c r="AG116" s="105"/>
      <c r="AH116" s="105"/>
    </row>
    <row r="117" spans="1:34" s="89" customFormat="1" ht="66" customHeight="1">
      <c r="A117" s="64"/>
      <c r="B117" s="64"/>
      <c r="C117" s="64"/>
      <c r="D117" s="28" t="s">
        <v>84</v>
      </c>
      <c r="E117" s="47">
        <v>290263</v>
      </c>
      <c r="F117" s="107"/>
      <c r="G117" s="50"/>
      <c r="H117" s="47"/>
      <c r="I117" s="107"/>
      <c r="J117" s="50"/>
      <c r="K117" s="31"/>
      <c r="L117" s="31"/>
      <c r="M117" s="31"/>
      <c r="N117" s="48"/>
      <c r="O117" s="31"/>
      <c r="P117" s="31"/>
      <c r="Q117" s="31"/>
      <c r="R117" s="31"/>
      <c r="S117" s="80"/>
      <c r="T117" s="80"/>
      <c r="U117" s="80"/>
      <c r="V117" s="80"/>
      <c r="W117" s="80"/>
      <c r="X117" s="80"/>
      <c r="Y117" s="80"/>
      <c r="Z117" s="80"/>
      <c r="AA117" s="80"/>
      <c r="AB117" s="76" t="s">
        <v>962</v>
      </c>
      <c r="AC117" s="98"/>
      <c r="AD117" s="98"/>
      <c r="AE117" s="105"/>
      <c r="AF117" s="105"/>
      <c r="AG117" s="105"/>
      <c r="AH117" s="105"/>
    </row>
    <row r="118" spans="1:34" s="89" customFormat="1" ht="40.5" customHeight="1">
      <c r="A118" s="52"/>
      <c r="B118" s="52"/>
      <c r="C118" s="52"/>
      <c r="D118" s="28" t="s">
        <v>85</v>
      </c>
      <c r="E118" s="47">
        <v>500000</v>
      </c>
      <c r="F118" s="107"/>
      <c r="G118" s="50"/>
      <c r="H118" s="47"/>
      <c r="I118" s="107"/>
      <c r="J118" s="50"/>
      <c r="K118" s="31"/>
      <c r="L118" s="31"/>
      <c r="M118" s="31"/>
      <c r="N118" s="48"/>
      <c r="O118" s="31"/>
      <c r="P118" s="31"/>
      <c r="Q118" s="31"/>
      <c r="R118" s="31"/>
      <c r="S118" s="80"/>
      <c r="T118" s="80"/>
      <c r="U118" s="80"/>
      <c r="V118" s="80"/>
      <c r="W118" s="80"/>
      <c r="X118" s="80"/>
      <c r="Y118" s="80"/>
      <c r="Z118" s="80"/>
      <c r="AA118" s="80"/>
      <c r="AB118" s="37"/>
      <c r="AC118" s="98"/>
      <c r="AD118" s="98"/>
      <c r="AE118" s="105"/>
      <c r="AF118" s="105"/>
      <c r="AG118" s="105"/>
      <c r="AH118" s="105"/>
    </row>
    <row r="119" spans="1:34" s="89" customFormat="1" ht="150" customHeight="1">
      <c r="A119" s="16">
        <v>88</v>
      </c>
      <c r="B119" s="16" t="s">
        <v>887</v>
      </c>
      <c r="C119" s="16" t="s">
        <v>540</v>
      </c>
      <c r="D119" s="28" t="s">
        <v>888</v>
      </c>
      <c r="E119" s="47">
        <v>50000</v>
      </c>
      <c r="F119" s="107"/>
      <c r="G119" s="50"/>
      <c r="H119" s="47"/>
      <c r="I119" s="107"/>
      <c r="J119" s="50"/>
      <c r="K119" s="31"/>
      <c r="L119" s="31"/>
      <c r="M119" s="31"/>
      <c r="N119" s="31">
        <v>50000</v>
      </c>
      <c r="O119" s="31"/>
      <c r="P119" s="31"/>
      <c r="Q119" s="31"/>
      <c r="R119" s="31"/>
      <c r="S119" s="80"/>
      <c r="T119" s="80"/>
      <c r="U119" s="80"/>
      <c r="V119" s="80"/>
      <c r="W119" s="80"/>
      <c r="X119" s="80"/>
      <c r="Y119" s="80"/>
      <c r="Z119" s="80"/>
      <c r="AA119" s="80"/>
      <c r="AB119" s="37" t="s">
        <v>1026</v>
      </c>
      <c r="AC119" s="98"/>
      <c r="AD119" s="98"/>
      <c r="AE119" s="105"/>
      <c r="AF119" s="105"/>
      <c r="AG119" s="105"/>
      <c r="AH119" s="105"/>
    </row>
    <row r="120" spans="1:34" s="89" customFormat="1" ht="78.75" customHeight="1">
      <c r="A120" s="16">
        <v>89</v>
      </c>
      <c r="B120" s="50" t="s">
        <v>636</v>
      </c>
      <c r="C120" s="16" t="s">
        <v>607</v>
      </c>
      <c r="D120" s="28" t="s">
        <v>637</v>
      </c>
      <c r="E120" s="47">
        <v>500000</v>
      </c>
      <c r="F120" s="107"/>
      <c r="G120" s="50"/>
      <c r="H120" s="47"/>
      <c r="I120" s="107"/>
      <c r="J120" s="50"/>
      <c r="K120" s="31"/>
      <c r="L120" s="31"/>
      <c r="M120" s="31"/>
      <c r="N120" s="48"/>
      <c r="O120" s="31"/>
      <c r="P120" s="31"/>
      <c r="Q120" s="31"/>
      <c r="R120" s="31"/>
      <c r="S120" s="80"/>
      <c r="T120" s="80"/>
      <c r="U120" s="80"/>
      <c r="V120" s="80"/>
      <c r="W120" s="80"/>
      <c r="X120" s="80"/>
      <c r="Y120" s="80"/>
      <c r="Z120" s="80"/>
      <c r="AA120" s="80"/>
      <c r="AB120" s="37"/>
      <c r="AC120" s="98"/>
      <c r="AD120" s="98"/>
      <c r="AE120" s="105"/>
      <c r="AF120" s="105"/>
      <c r="AG120" s="105"/>
      <c r="AH120" s="105"/>
    </row>
    <row r="121" spans="1:34" s="89" customFormat="1" ht="150.75" customHeight="1">
      <c r="A121" s="16">
        <v>90</v>
      </c>
      <c r="B121" s="50" t="s">
        <v>609</v>
      </c>
      <c r="C121" s="77" t="s">
        <v>607</v>
      </c>
      <c r="D121" s="61" t="s">
        <v>610</v>
      </c>
      <c r="E121" s="47"/>
      <c r="F121" s="107"/>
      <c r="G121" s="50"/>
      <c r="H121" s="47"/>
      <c r="I121" s="107"/>
      <c r="J121" s="50"/>
      <c r="K121" s="31"/>
      <c r="L121" s="31"/>
      <c r="M121" s="31"/>
      <c r="N121" s="48"/>
      <c r="O121" s="31"/>
      <c r="P121" s="31"/>
      <c r="Q121" s="31"/>
      <c r="R121" s="31"/>
      <c r="S121" s="80"/>
      <c r="T121" s="80"/>
      <c r="U121" s="80"/>
      <c r="V121" s="80"/>
      <c r="W121" s="80"/>
      <c r="X121" s="80"/>
      <c r="Y121" s="80"/>
      <c r="Z121" s="80"/>
      <c r="AA121" s="80"/>
      <c r="AB121" s="76" t="s">
        <v>315</v>
      </c>
      <c r="AC121" s="98"/>
      <c r="AD121" s="98"/>
      <c r="AE121" s="105"/>
      <c r="AF121" s="105"/>
      <c r="AG121" s="105"/>
      <c r="AH121" s="105"/>
    </row>
    <row r="122" spans="1:34" s="89" customFormat="1" ht="113.25" customHeight="1">
      <c r="A122" s="16">
        <v>91</v>
      </c>
      <c r="B122" s="16" t="s">
        <v>217</v>
      </c>
      <c r="C122" s="16" t="s">
        <v>517</v>
      </c>
      <c r="D122" s="28" t="s">
        <v>822</v>
      </c>
      <c r="E122" s="47">
        <v>1348702</v>
      </c>
      <c r="F122" s="106"/>
      <c r="G122" s="16"/>
      <c r="H122" s="30"/>
      <c r="I122" s="106"/>
      <c r="J122" s="16"/>
      <c r="K122" s="32"/>
      <c r="L122" s="32"/>
      <c r="M122" s="32"/>
      <c r="N122" s="32"/>
      <c r="O122" s="31">
        <v>1348702</v>
      </c>
      <c r="P122" s="32"/>
      <c r="Q122" s="32"/>
      <c r="R122" s="32"/>
      <c r="S122" s="77"/>
      <c r="T122" s="77"/>
      <c r="U122" s="77"/>
      <c r="V122" s="77"/>
      <c r="W122" s="77"/>
      <c r="X122" s="77"/>
      <c r="Y122" s="77"/>
      <c r="Z122" s="77"/>
      <c r="AA122" s="77"/>
      <c r="AB122" s="37" t="s">
        <v>718</v>
      </c>
      <c r="AC122" s="98"/>
      <c r="AD122" s="98"/>
      <c r="AE122" s="105"/>
      <c r="AF122" s="105"/>
      <c r="AG122" s="105"/>
      <c r="AH122" s="105"/>
    </row>
    <row r="123" spans="1:34" s="89" customFormat="1" ht="91.5" customHeight="1">
      <c r="A123" s="16">
        <v>92</v>
      </c>
      <c r="B123" s="16" t="s">
        <v>518</v>
      </c>
      <c r="C123" s="16" t="s">
        <v>517</v>
      </c>
      <c r="D123" s="28" t="s">
        <v>543</v>
      </c>
      <c r="E123" s="30">
        <v>600000</v>
      </c>
      <c r="F123" s="106"/>
      <c r="G123" s="16"/>
      <c r="H123" s="30"/>
      <c r="I123" s="106"/>
      <c r="J123" s="16"/>
      <c r="K123" s="32"/>
      <c r="L123" s="32"/>
      <c r="M123" s="32"/>
      <c r="N123" s="32"/>
      <c r="O123" s="31"/>
      <c r="P123" s="32"/>
      <c r="Q123" s="32"/>
      <c r="R123" s="32"/>
      <c r="S123" s="77"/>
      <c r="T123" s="77"/>
      <c r="U123" s="77"/>
      <c r="V123" s="77"/>
      <c r="W123" s="77"/>
      <c r="X123" s="77"/>
      <c r="Y123" s="77"/>
      <c r="Z123" s="77"/>
      <c r="AA123" s="77"/>
      <c r="AB123" s="37" t="s">
        <v>719</v>
      </c>
      <c r="AC123" s="98"/>
      <c r="AD123" s="98"/>
      <c r="AE123" s="105"/>
      <c r="AF123" s="105"/>
      <c r="AG123" s="105"/>
      <c r="AH123" s="105"/>
    </row>
    <row r="124" spans="1:34" s="89" customFormat="1" ht="91.5" customHeight="1">
      <c r="A124" s="63">
        <v>93</v>
      </c>
      <c r="B124" s="63" t="s">
        <v>519</v>
      </c>
      <c r="C124" s="63" t="s">
        <v>517</v>
      </c>
      <c r="D124" s="28" t="s">
        <v>91</v>
      </c>
      <c r="E124" s="30"/>
      <c r="F124" s="106"/>
      <c r="G124" s="16"/>
      <c r="H124" s="30"/>
      <c r="I124" s="106"/>
      <c r="J124" s="16"/>
      <c r="K124" s="32"/>
      <c r="L124" s="32"/>
      <c r="M124" s="32"/>
      <c r="N124" s="32"/>
      <c r="O124" s="31"/>
      <c r="P124" s="32"/>
      <c r="Q124" s="32"/>
      <c r="R124" s="32"/>
      <c r="S124" s="77"/>
      <c r="T124" s="77"/>
      <c r="U124" s="77"/>
      <c r="V124" s="77"/>
      <c r="W124" s="77"/>
      <c r="X124" s="77"/>
      <c r="Y124" s="77"/>
      <c r="Z124" s="77"/>
      <c r="AA124" s="77"/>
      <c r="AB124" s="37"/>
      <c r="AC124" s="98"/>
      <c r="AD124" s="98"/>
      <c r="AE124" s="105"/>
      <c r="AF124" s="105"/>
      <c r="AG124" s="105"/>
      <c r="AH124" s="105"/>
    </row>
    <row r="125" spans="1:34" s="89" customFormat="1" ht="30" customHeight="1">
      <c r="A125" s="64"/>
      <c r="B125" s="64"/>
      <c r="C125" s="64"/>
      <c r="D125" s="28" t="s">
        <v>546</v>
      </c>
      <c r="E125" s="30">
        <v>42500</v>
      </c>
      <c r="F125" s="106"/>
      <c r="G125" s="16"/>
      <c r="H125" s="30"/>
      <c r="I125" s="106"/>
      <c r="J125" s="16"/>
      <c r="K125" s="32"/>
      <c r="L125" s="32"/>
      <c r="M125" s="32"/>
      <c r="N125" s="32"/>
      <c r="O125" s="31">
        <v>42500</v>
      </c>
      <c r="P125" s="32"/>
      <c r="Q125" s="32"/>
      <c r="R125" s="32"/>
      <c r="S125" s="77"/>
      <c r="T125" s="77"/>
      <c r="U125" s="77"/>
      <c r="V125" s="77"/>
      <c r="W125" s="77"/>
      <c r="X125" s="77"/>
      <c r="Y125" s="77"/>
      <c r="Z125" s="77"/>
      <c r="AA125" s="77"/>
      <c r="AB125" s="95" t="s">
        <v>17</v>
      </c>
      <c r="AC125" s="98"/>
      <c r="AD125" s="98"/>
      <c r="AE125" s="105"/>
      <c r="AF125" s="105"/>
      <c r="AG125" s="105"/>
      <c r="AH125" s="105"/>
    </row>
    <row r="126" spans="1:34" s="89" customFormat="1" ht="30.75" customHeight="1">
      <c r="A126" s="52"/>
      <c r="B126" s="52"/>
      <c r="C126" s="64"/>
      <c r="D126" s="28" t="s">
        <v>547</v>
      </c>
      <c r="E126" s="30">
        <v>3600</v>
      </c>
      <c r="F126" s="106"/>
      <c r="G126" s="16"/>
      <c r="H126" s="30"/>
      <c r="I126" s="106"/>
      <c r="J126" s="16"/>
      <c r="K126" s="32"/>
      <c r="L126" s="32"/>
      <c r="M126" s="32"/>
      <c r="N126" s="32"/>
      <c r="O126" s="31">
        <v>3600</v>
      </c>
      <c r="P126" s="32"/>
      <c r="Q126" s="32"/>
      <c r="R126" s="32"/>
      <c r="S126" s="77"/>
      <c r="T126" s="77"/>
      <c r="U126" s="77"/>
      <c r="V126" s="77"/>
      <c r="W126" s="77"/>
      <c r="X126" s="77"/>
      <c r="Y126" s="77"/>
      <c r="Z126" s="77"/>
      <c r="AA126" s="77"/>
      <c r="AB126" s="37"/>
      <c r="AC126" s="98"/>
      <c r="AD126" s="98"/>
      <c r="AE126" s="105"/>
      <c r="AF126" s="105"/>
      <c r="AG126" s="105"/>
      <c r="AH126" s="105"/>
    </row>
    <row r="127" spans="1:34" s="89" customFormat="1" ht="91.5" customHeight="1">
      <c r="A127" s="16">
        <v>94</v>
      </c>
      <c r="B127" s="16" t="s">
        <v>503</v>
      </c>
      <c r="C127" s="77" t="s">
        <v>517</v>
      </c>
      <c r="D127" s="61" t="s">
        <v>142</v>
      </c>
      <c r="E127" s="82">
        <v>395000</v>
      </c>
      <c r="F127" s="106"/>
      <c r="G127" s="16"/>
      <c r="H127" s="30"/>
      <c r="I127" s="106"/>
      <c r="J127" s="16"/>
      <c r="K127" s="32"/>
      <c r="L127" s="32"/>
      <c r="M127" s="32"/>
      <c r="N127" s="32"/>
      <c r="O127" s="31"/>
      <c r="P127" s="32"/>
      <c r="Q127" s="32"/>
      <c r="R127" s="32"/>
      <c r="S127" s="77"/>
      <c r="T127" s="77"/>
      <c r="U127" s="77"/>
      <c r="V127" s="77"/>
      <c r="W127" s="77"/>
      <c r="X127" s="77"/>
      <c r="Y127" s="77"/>
      <c r="Z127" s="77"/>
      <c r="AA127" s="77"/>
      <c r="AB127" s="37"/>
      <c r="AC127" s="98"/>
      <c r="AD127" s="98"/>
      <c r="AE127" s="105"/>
      <c r="AF127" s="105"/>
      <c r="AG127" s="105"/>
      <c r="AH127" s="105"/>
    </row>
    <row r="128" spans="1:34" s="89" customFormat="1" ht="105.75" customHeight="1">
      <c r="A128" s="16">
        <v>95</v>
      </c>
      <c r="B128" s="16" t="s">
        <v>520</v>
      </c>
      <c r="C128" s="16" t="s">
        <v>1048</v>
      </c>
      <c r="D128" s="28" t="s">
        <v>548</v>
      </c>
      <c r="E128" s="30">
        <v>30000</v>
      </c>
      <c r="F128" s="106"/>
      <c r="G128" s="16"/>
      <c r="H128" s="30"/>
      <c r="I128" s="106"/>
      <c r="J128" s="16"/>
      <c r="K128" s="32"/>
      <c r="L128" s="32"/>
      <c r="M128" s="32"/>
      <c r="N128" s="32">
        <v>30000</v>
      </c>
      <c r="O128" s="31"/>
      <c r="P128" s="32"/>
      <c r="Q128" s="32"/>
      <c r="R128" s="32"/>
      <c r="S128" s="77"/>
      <c r="T128" s="77"/>
      <c r="U128" s="77"/>
      <c r="V128" s="77"/>
      <c r="W128" s="77"/>
      <c r="X128" s="77"/>
      <c r="Y128" s="77"/>
      <c r="Z128" s="77"/>
      <c r="AA128" s="77"/>
      <c r="AB128" s="37"/>
      <c r="AC128" s="98"/>
      <c r="AD128" s="98"/>
      <c r="AE128" s="105"/>
      <c r="AF128" s="105"/>
      <c r="AG128" s="105"/>
      <c r="AH128" s="105"/>
    </row>
    <row r="129" spans="1:34" s="89" customFormat="1" ht="105.75" customHeight="1">
      <c r="A129" s="136">
        <v>96</v>
      </c>
      <c r="B129" s="136" t="s">
        <v>798</v>
      </c>
      <c r="C129" s="136" t="s">
        <v>521</v>
      </c>
      <c r="D129" s="28" t="s">
        <v>143</v>
      </c>
      <c r="E129" s="30"/>
      <c r="F129" s="106"/>
      <c r="G129" s="16"/>
      <c r="H129" s="30"/>
      <c r="I129" s="106"/>
      <c r="J129" s="16"/>
      <c r="K129" s="32"/>
      <c r="L129" s="32"/>
      <c r="M129" s="32"/>
      <c r="N129" s="32"/>
      <c r="O129" s="31"/>
      <c r="P129" s="32"/>
      <c r="Q129" s="32"/>
      <c r="R129" s="32"/>
      <c r="S129" s="77"/>
      <c r="T129" s="77"/>
      <c r="U129" s="77"/>
      <c r="V129" s="77"/>
      <c r="W129" s="77"/>
      <c r="X129" s="77"/>
      <c r="Y129" s="77"/>
      <c r="Z129" s="77"/>
      <c r="AA129" s="77"/>
      <c r="AB129" s="159" t="s">
        <v>1103</v>
      </c>
      <c r="AC129" s="98"/>
      <c r="AD129" s="98"/>
      <c r="AE129" s="105"/>
      <c r="AF129" s="105"/>
      <c r="AG129" s="105"/>
      <c r="AH129" s="105"/>
    </row>
    <row r="130" spans="1:34" s="89" customFormat="1" ht="50.25" customHeight="1">
      <c r="A130" s="64"/>
      <c r="B130" s="79"/>
      <c r="C130" s="79"/>
      <c r="D130" s="28" t="s">
        <v>182</v>
      </c>
      <c r="E130" s="30">
        <v>500000</v>
      </c>
      <c r="F130" s="106"/>
      <c r="G130" s="16"/>
      <c r="H130" s="30"/>
      <c r="I130" s="106"/>
      <c r="J130" s="16"/>
      <c r="K130" s="32"/>
      <c r="L130" s="32"/>
      <c r="M130" s="32"/>
      <c r="N130" s="32">
        <v>250000</v>
      </c>
      <c r="O130" s="31"/>
      <c r="P130" s="32"/>
      <c r="Q130" s="32"/>
      <c r="R130" s="32"/>
      <c r="S130" s="77"/>
      <c r="T130" s="77"/>
      <c r="U130" s="77"/>
      <c r="V130" s="77"/>
      <c r="W130" s="77"/>
      <c r="X130" s="77"/>
      <c r="Y130" s="77"/>
      <c r="Z130" s="77"/>
      <c r="AA130" s="77"/>
      <c r="AB130" s="160"/>
      <c r="AC130" s="98"/>
      <c r="AD130" s="98"/>
      <c r="AE130" s="105"/>
      <c r="AF130" s="105"/>
      <c r="AG130" s="105"/>
      <c r="AH130" s="105"/>
    </row>
    <row r="131" spans="1:34" s="89" customFormat="1" ht="71.25" customHeight="1">
      <c r="A131" s="52"/>
      <c r="B131" s="74"/>
      <c r="C131" s="74"/>
      <c r="D131" s="28" t="s">
        <v>183</v>
      </c>
      <c r="E131" s="30">
        <v>100000</v>
      </c>
      <c r="F131" s="106"/>
      <c r="G131" s="16"/>
      <c r="H131" s="30"/>
      <c r="I131" s="106"/>
      <c r="J131" s="16"/>
      <c r="K131" s="32"/>
      <c r="L131" s="32"/>
      <c r="M131" s="32"/>
      <c r="N131" s="32">
        <v>50000</v>
      </c>
      <c r="O131" s="31"/>
      <c r="P131" s="32"/>
      <c r="Q131" s="32"/>
      <c r="R131" s="32"/>
      <c r="S131" s="77"/>
      <c r="T131" s="77"/>
      <c r="U131" s="77"/>
      <c r="V131" s="77"/>
      <c r="W131" s="77"/>
      <c r="X131" s="77"/>
      <c r="Y131" s="77"/>
      <c r="Z131" s="77"/>
      <c r="AA131" s="77"/>
      <c r="AB131" s="161"/>
      <c r="AC131" s="98"/>
      <c r="AD131" s="98"/>
      <c r="AE131" s="105"/>
      <c r="AF131" s="105"/>
      <c r="AG131" s="105"/>
      <c r="AH131" s="105"/>
    </row>
    <row r="132" spans="1:34" s="89" customFormat="1" ht="111" customHeight="1">
      <c r="A132" s="16">
        <v>97</v>
      </c>
      <c r="B132" s="16" t="s">
        <v>799</v>
      </c>
      <c r="C132" s="16" t="s">
        <v>521</v>
      </c>
      <c r="D132" s="28" t="s">
        <v>184</v>
      </c>
      <c r="E132" s="30">
        <v>200000</v>
      </c>
      <c r="F132" s="106"/>
      <c r="G132" s="16"/>
      <c r="H132" s="30"/>
      <c r="I132" s="106"/>
      <c r="J132" s="16"/>
      <c r="K132" s="32"/>
      <c r="L132" s="32"/>
      <c r="M132" s="32"/>
      <c r="N132" s="32"/>
      <c r="O132" s="31"/>
      <c r="P132" s="32"/>
      <c r="Q132" s="32"/>
      <c r="R132" s="32"/>
      <c r="S132" s="77"/>
      <c r="T132" s="77"/>
      <c r="U132" s="77"/>
      <c r="V132" s="77"/>
      <c r="W132" s="77"/>
      <c r="X132" s="77"/>
      <c r="Y132" s="77"/>
      <c r="Z132" s="77"/>
      <c r="AA132" s="77"/>
      <c r="AB132" s="37"/>
      <c r="AC132" s="98"/>
      <c r="AD132" s="98"/>
      <c r="AE132" s="105"/>
      <c r="AF132" s="105"/>
      <c r="AG132" s="105"/>
      <c r="AH132" s="105"/>
    </row>
    <row r="133" spans="1:34" s="89" customFormat="1" ht="39.75" customHeight="1" hidden="1">
      <c r="A133" s="98"/>
      <c r="B133" s="105"/>
      <c r="C133" s="105"/>
      <c r="D133" s="112"/>
      <c r="E133" s="98"/>
      <c r="F133" s="98"/>
      <c r="G133" s="98"/>
      <c r="H133" s="97"/>
      <c r="I133" s="98"/>
      <c r="J133" s="98"/>
      <c r="K133" s="98"/>
      <c r="L133" s="98"/>
      <c r="M133" s="98"/>
      <c r="N133" s="98"/>
      <c r="O133" s="108"/>
      <c r="P133" s="98"/>
      <c r="Q133" s="98"/>
      <c r="R133" s="98"/>
      <c r="S133" s="98"/>
      <c r="T133" s="98"/>
      <c r="U133" s="98"/>
      <c r="V133" s="98"/>
      <c r="W133" s="98"/>
      <c r="X133" s="98"/>
      <c r="Y133" s="98"/>
      <c r="Z133" s="98"/>
      <c r="AA133" s="98"/>
      <c r="AB133" s="105"/>
      <c r="AC133" s="98"/>
      <c r="AD133" s="98"/>
      <c r="AE133" s="105"/>
      <c r="AF133" s="105"/>
      <c r="AG133" s="105"/>
      <c r="AH133" s="105"/>
    </row>
    <row r="134" spans="1:34" s="89" customFormat="1" ht="41.25" customHeight="1" hidden="1">
      <c r="A134" s="98"/>
      <c r="B134" s="105"/>
      <c r="C134" s="105"/>
      <c r="D134" s="112"/>
      <c r="E134" s="98"/>
      <c r="F134" s="98"/>
      <c r="G134" s="98"/>
      <c r="H134" s="97"/>
      <c r="I134" s="98"/>
      <c r="J134" s="98"/>
      <c r="K134" s="98"/>
      <c r="L134" s="98"/>
      <c r="M134" s="98"/>
      <c r="N134" s="98"/>
      <c r="O134" s="108"/>
      <c r="P134" s="98"/>
      <c r="Q134" s="98"/>
      <c r="R134" s="98"/>
      <c r="S134" s="98"/>
      <c r="T134" s="98"/>
      <c r="U134" s="98"/>
      <c r="V134" s="98"/>
      <c r="W134" s="98"/>
      <c r="X134" s="98"/>
      <c r="Y134" s="98"/>
      <c r="Z134" s="98"/>
      <c r="AA134" s="98"/>
      <c r="AB134" s="105"/>
      <c r="AC134" s="98"/>
      <c r="AD134" s="98"/>
      <c r="AE134" s="98"/>
      <c r="AF134" s="98"/>
      <c r="AG134" s="98"/>
      <c r="AH134" s="98"/>
    </row>
    <row r="135" spans="1:34" s="89" customFormat="1" ht="41.25" customHeight="1" hidden="1">
      <c r="A135" s="98"/>
      <c r="B135" s="105"/>
      <c r="C135" s="105"/>
      <c r="D135" s="112"/>
      <c r="E135" s="98"/>
      <c r="F135" s="98"/>
      <c r="G135" s="98"/>
      <c r="H135" s="97"/>
      <c r="I135" s="98"/>
      <c r="J135" s="98"/>
      <c r="K135" s="98"/>
      <c r="L135" s="98"/>
      <c r="M135" s="98"/>
      <c r="N135" s="98"/>
      <c r="O135" s="108"/>
      <c r="P135" s="98"/>
      <c r="Q135" s="98"/>
      <c r="R135" s="98"/>
      <c r="S135" s="98"/>
      <c r="T135" s="98"/>
      <c r="U135" s="98"/>
      <c r="V135" s="98"/>
      <c r="W135" s="98"/>
      <c r="X135" s="98"/>
      <c r="Y135" s="98"/>
      <c r="Z135" s="98"/>
      <c r="AA135" s="98"/>
      <c r="AB135" s="105"/>
      <c r="AC135" s="98"/>
      <c r="AD135" s="98"/>
      <c r="AE135" s="98"/>
      <c r="AF135" s="98"/>
      <c r="AG135" s="98"/>
      <c r="AH135" s="98"/>
    </row>
    <row r="136" spans="1:34" s="89" customFormat="1" ht="41.25" customHeight="1" hidden="1">
      <c r="A136" s="52"/>
      <c r="B136" s="52"/>
      <c r="C136" s="52"/>
      <c r="D136" s="37"/>
      <c r="E136" s="58"/>
      <c r="F136" s="101"/>
      <c r="G136" s="52"/>
      <c r="H136" s="58"/>
      <c r="I136" s="101"/>
      <c r="J136" s="52"/>
      <c r="K136" s="59"/>
      <c r="L136" s="59"/>
      <c r="M136" s="59"/>
      <c r="N136" s="59"/>
      <c r="O136" s="60"/>
      <c r="P136" s="59"/>
      <c r="Q136" s="59"/>
      <c r="R136" s="59"/>
      <c r="S136" s="104"/>
      <c r="T136" s="104"/>
      <c r="U136" s="104"/>
      <c r="V136" s="104"/>
      <c r="W136" s="104"/>
      <c r="X136" s="104"/>
      <c r="Y136" s="104"/>
      <c r="Z136" s="104"/>
      <c r="AA136" s="104"/>
      <c r="AB136" s="37"/>
      <c r="AC136" s="98"/>
      <c r="AD136" s="98"/>
      <c r="AE136" s="98"/>
      <c r="AF136" s="98"/>
      <c r="AG136" s="98"/>
      <c r="AH136" s="98"/>
    </row>
    <row r="137" spans="1:34" s="89" customFormat="1" ht="41.25" customHeight="1" hidden="1">
      <c r="A137" s="16"/>
      <c r="B137" s="16"/>
      <c r="C137" s="16"/>
      <c r="D137" s="28"/>
      <c r="E137" s="30"/>
      <c r="F137" s="106"/>
      <c r="G137" s="16"/>
      <c r="H137" s="30"/>
      <c r="I137" s="106"/>
      <c r="J137" s="16"/>
      <c r="K137" s="32"/>
      <c r="L137" s="32"/>
      <c r="M137" s="32"/>
      <c r="N137" s="32"/>
      <c r="O137" s="31"/>
      <c r="P137" s="32"/>
      <c r="Q137" s="32"/>
      <c r="R137" s="32"/>
      <c r="S137" s="77"/>
      <c r="T137" s="77"/>
      <c r="U137" s="77"/>
      <c r="V137" s="77"/>
      <c r="W137" s="77"/>
      <c r="X137" s="77"/>
      <c r="Y137" s="77"/>
      <c r="Z137" s="77"/>
      <c r="AA137" s="77"/>
      <c r="AB137" s="37"/>
      <c r="AC137" s="98"/>
      <c r="AD137" s="98"/>
      <c r="AE137" s="105"/>
      <c r="AF137" s="105"/>
      <c r="AG137" s="105"/>
      <c r="AH137" s="105"/>
    </row>
    <row r="138" spans="1:34" s="89" customFormat="1" ht="41.25" customHeight="1" hidden="1">
      <c r="A138" s="16"/>
      <c r="B138" s="16"/>
      <c r="C138" s="16"/>
      <c r="D138" s="28"/>
      <c r="E138" s="30"/>
      <c r="F138" s="106"/>
      <c r="G138" s="16"/>
      <c r="H138" s="30"/>
      <c r="I138" s="106"/>
      <c r="J138" s="16"/>
      <c r="K138" s="32"/>
      <c r="L138" s="32"/>
      <c r="M138" s="32"/>
      <c r="N138" s="32"/>
      <c r="O138" s="31"/>
      <c r="P138" s="32"/>
      <c r="Q138" s="32"/>
      <c r="R138" s="32"/>
      <c r="S138" s="77"/>
      <c r="T138" s="77"/>
      <c r="U138" s="77"/>
      <c r="V138" s="77"/>
      <c r="W138" s="77"/>
      <c r="X138" s="77"/>
      <c r="Y138" s="77"/>
      <c r="Z138" s="77"/>
      <c r="AA138" s="77"/>
      <c r="AB138" s="37"/>
      <c r="AC138" s="98"/>
      <c r="AD138" s="98"/>
      <c r="AE138" s="105"/>
      <c r="AF138" s="105"/>
      <c r="AG138" s="105"/>
      <c r="AH138" s="105"/>
    </row>
    <row r="139" spans="1:34" s="89" customFormat="1" ht="41.25" customHeight="1" hidden="1">
      <c r="A139" s="16"/>
      <c r="B139" s="16"/>
      <c r="C139" s="16"/>
      <c r="D139" s="28"/>
      <c r="E139" s="30"/>
      <c r="F139" s="106"/>
      <c r="G139" s="16"/>
      <c r="H139" s="30"/>
      <c r="I139" s="106"/>
      <c r="J139" s="16"/>
      <c r="K139" s="32"/>
      <c r="L139" s="32"/>
      <c r="M139" s="32"/>
      <c r="N139" s="32"/>
      <c r="O139" s="31"/>
      <c r="P139" s="32"/>
      <c r="Q139" s="32"/>
      <c r="R139" s="32"/>
      <c r="S139" s="77"/>
      <c r="T139" s="77"/>
      <c r="U139" s="77"/>
      <c r="V139" s="77"/>
      <c r="W139" s="77"/>
      <c r="X139" s="77"/>
      <c r="Y139" s="77"/>
      <c r="Z139" s="77"/>
      <c r="AA139" s="77"/>
      <c r="AB139" s="37"/>
      <c r="AC139" s="98"/>
      <c r="AD139" s="98"/>
      <c r="AE139" s="105"/>
      <c r="AF139" s="105"/>
      <c r="AG139" s="105"/>
      <c r="AH139" s="105"/>
    </row>
    <row r="140" spans="1:34" s="89" customFormat="1" ht="68.25" customHeight="1">
      <c r="A140" s="63">
        <v>98</v>
      </c>
      <c r="B140" s="63" t="s">
        <v>522</v>
      </c>
      <c r="C140" s="63" t="s">
        <v>523</v>
      </c>
      <c r="D140" s="29" t="s">
        <v>524</v>
      </c>
      <c r="E140" s="30"/>
      <c r="F140" s="106"/>
      <c r="G140" s="16"/>
      <c r="H140" s="30"/>
      <c r="I140" s="106"/>
      <c r="J140" s="16"/>
      <c r="K140" s="32"/>
      <c r="L140" s="32"/>
      <c r="M140" s="32"/>
      <c r="N140" s="32"/>
      <c r="O140" s="31"/>
      <c r="P140" s="32"/>
      <c r="Q140" s="32"/>
      <c r="R140" s="32"/>
      <c r="S140" s="77"/>
      <c r="T140" s="77"/>
      <c r="U140" s="77"/>
      <c r="V140" s="77"/>
      <c r="W140" s="77"/>
      <c r="X140" s="77"/>
      <c r="Y140" s="77"/>
      <c r="Z140" s="77"/>
      <c r="AA140" s="77"/>
      <c r="AB140" s="37"/>
      <c r="AC140" s="98"/>
      <c r="AD140" s="98"/>
      <c r="AE140" s="105"/>
      <c r="AF140" s="105"/>
      <c r="AG140" s="105"/>
      <c r="AH140" s="105"/>
    </row>
    <row r="141" spans="1:34" s="89" customFormat="1" ht="54.75" customHeight="1">
      <c r="A141" s="64"/>
      <c r="B141" s="64"/>
      <c r="C141" s="64"/>
      <c r="D141" s="53" t="s">
        <v>691</v>
      </c>
      <c r="E141" s="30"/>
      <c r="F141" s="106"/>
      <c r="G141" s="16"/>
      <c r="H141" s="30"/>
      <c r="I141" s="106"/>
      <c r="J141" s="16"/>
      <c r="K141" s="32"/>
      <c r="L141" s="32"/>
      <c r="M141" s="32"/>
      <c r="N141" s="32"/>
      <c r="O141" s="31"/>
      <c r="P141" s="32"/>
      <c r="Q141" s="32"/>
      <c r="R141" s="32"/>
      <c r="S141" s="77"/>
      <c r="T141" s="77"/>
      <c r="U141" s="77"/>
      <c r="V141" s="77"/>
      <c r="W141" s="77"/>
      <c r="X141" s="77"/>
      <c r="Y141" s="77"/>
      <c r="Z141" s="77"/>
      <c r="AA141" s="77"/>
      <c r="AB141" s="37"/>
      <c r="AC141" s="98"/>
      <c r="AD141" s="98"/>
      <c r="AE141" s="105"/>
      <c r="AF141" s="105"/>
      <c r="AG141" s="105"/>
      <c r="AH141" s="105"/>
    </row>
    <row r="142" spans="1:34" s="89" customFormat="1" ht="55.5" customHeight="1">
      <c r="A142" s="64"/>
      <c r="B142" s="64"/>
      <c r="C142" s="64"/>
      <c r="D142" s="53" t="s">
        <v>185</v>
      </c>
      <c r="E142" s="30"/>
      <c r="F142" s="106"/>
      <c r="G142" s="16"/>
      <c r="H142" s="30"/>
      <c r="I142" s="106"/>
      <c r="J142" s="16"/>
      <c r="K142" s="32"/>
      <c r="L142" s="32"/>
      <c r="M142" s="32"/>
      <c r="N142" s="32"/>
      <c r="O142" s="31"/>
      <c r="P142" s="32"/>
      <c r="Q142" s="32"/>
      <c r="R142" s="32"/>
      <c r="S142" s="77"/>
      <c r="T142" s="77"/>
      <c r="U142" s="77"/>
      <c r="V142" s="77"/>
      <c r="W142" s="77"/>
      <c r="X142" s="77"/>
      <c r="Y142" s="77"/>
      <c r="Z142" s="77"/>
      <c r="AA142" s="77"/>
      <c r="AB142" s="37"/>
      <c r="AC142" s="98"/>
      <c r="AD142" s="98"/>
      <c r="AE142" s="105"/>
      <c r="AF142" s="105"/>
      <c r="AG142" s="105"/>
      <c r="AH142" s="105"/>
    </row>
    <row r="143" spans="1:34" s="89" customFormat="1" ht="43.5" customHeight="1">
      <c r="A143" s="64"/>
      <c r="B143" s="64"/>
      <c r="C143" s="64"/>
      <c r="D143" s="29" t="s">
        <v>144</v>
      </c>
      <c r="E143" s="30">
        <v>65000</v>
      </c>
      <c r="F143" s="106"/>
      <c r="G143" s="16"/>
      <c r="H143" s="30"/>
      <c r="I143" s="106"/>
      <c r="J143" s="16"/>
      <c r="K143" s="32"/>
      <c r="L143" s="32"/>
      <c r="M143" s="32"/>
      <c r="N143" s="32"/>
      <c r="O143" s="31"/>
      <c r="P143" s="32"/>
      <c r="Q143" s="32"/>
      <c r="R143" s="32"/>
      <c r="S143" s="77"/>
      <c r="T143" s="77"/>
      <c r="U143" s="77"/>
      <c r="V143" s="77"/>
      <c r="W143" s="77"/>
      <c r="X143" s="77"/>
      <c r="Y143" s="77"/>
      <c r="Z143" s="77"/>
      <c r="AA143" s="77"/>
      <c r="AB143" s="37"/>
      <c r="AC143" s="98"/>
      <c r="AD143" s="98"/>
      <c r="AE143" s="105"/>
      <c r="AF143" s="105"/>
      <c r="AG143" s="105"/>
      <c r="AH143" s="105"/>
    </row>
    <row r="144" spans="1:34" s="89" customFormat="1" ht="24" customHeight="1">
      <c r="A144" s="64"/>
      <c r="B144" s="64"/>
      <c r="C144" s="64"/>
      <c r="D144" s="28" t="s">
        <v>525</v>
      </c>
      <c r="E144" s="30">
        <v>120000</v>
      </c>
      <c r="F144" s="106"/>
      <c r="G144" s="16"/>
      <c r="H144" s="30"/>
      <c r="I144" s="106"/>
      <c r="J144" s="16"/>
      <c r="K144" s="32"/>
      <c r="L144" s="32"/>
      <c r="M144" s="32"/>
      <c r="N144" s="32"/>
      <c r="O144" s="31">
        <v>120000</v>
      </c>
      <c r="P144" s="32"/>
      <c r="Q144" s="32"/>
      <c r="R144" s="32"/>
      <c r="S144" s="77"/>
      <c r="T144" s="77"/>
      <c r="U144" s="77"/>
      <c r="V144" s="77"/>
      <c r="W144" s="77"/>
      <c r="X144" s="77"/>
      <c r="Y144" s="77"/>
      <c r="Z144" s="77"/>
      <c r="AA144" s="77"/>
      <c r="AB144" s="37"/>
      <c r="AC144" s="98"/>
      <c r="AD144" s="98"/>
      <c r="AE144" s="105"/>
      <c r="AF144" s="105"/>
      <c r="AG144" s="105"/>
      <c r="AH144" s="105"/>
    </row>
    <row r="145" spans="1:34" s="89" customFormat="1" ht="23.25" customHeight="1">
      <c r="A145" s="64"/>
      <c r="B145" s="64"/>
      <c r="C145" s="64"/>
      <c r="D145" s="28" t="s">
        <v>526</v>
      </c>
      <c r="E145" s="30">
        <v>60000</v>
      </c>
      <c r="F145" s="106"/>
      <c r="G145" s="16"/>
      <c r="H145" s="30"/>
      <c r="I145" s="106"/>
      <c r="J145" s="16"/>
      <c r="K145" s="32"/>
      <c r="L145" s="32"/>
      <c r="M145" s="32"/>
      <c r="N145" s="32"/>
      <c r="O145" s="31">
        <v>60000</v>
      </c>
      <c r="P145" s="32"/>
      <c r="Q145" s="32"/>
      <c r="R145" s="32"/>
      <c r="S145" s="77"/>
      <c r="T145" s="77"/>
      <c r="U145" s="77"/>
      <c r="V145" s="77"/>
      <c r="W145" s="77"/>
      <c r="X145" s="77"/>
      <c r="Y145" s="77"/>
      <c r="Z145" s="77"/>
      <c r="AA145" s="77"/>
      <c r="AB145" s="37"/>
      <c r="AC145" s="98"/>
      <c r="AD145" s="98"/>
      <c r="AE145" s="105"/>
      <c r="AF145" s="105"/>
      <c r="AG145" s="105"/>
      <c r="AH145" s="105"/>
    </row>
    <row r="146" spans="1:34" s="89" customFormat="1" ht="45" customHeight="1">
      <c r="A146" s="64"/>
      <c r="B146" s="64"/>
      <c r="C146" s="64"/>
      <c r="D146" s="53" t="s">
        <v>145</v>
      </c>
      <c r="E146" s="30"/>
      <c r="F146" s="106"/>
      <c r="G146" s="16"/>
      <c r="H146" s="30"/>
      <c r="I146" s="106"/>
      <c r="J146" s="16"/>
      <c r="K146" s="32"/>
      <c r="L146" s="32"/>
      <c r="M146" s="32"/>
      <c r="N146" s="32"/>
      <c r="O146" s="31"/>
      <c r="P146" s="32"/>
      <c r="Q146" s="32"/>
      <c r="R146" s="32"/>
      <c r="S146" s="77"/>
      <c r="T146" s="77"/>
      <c r="U146" s="77"/>
      <c r="V146" s="77"/>
      <c r="W146" s="77"/>
      <c r="X146" s="77"/>
      <c r="Y146" s="77"/>
      <c r="Z146" s="77"/>
      <c r="AA146" s="77"/>
      <c r="AB146" s="37"/>
      <c r="AC146" s="98"/>
      <c r="AD146" s="98"/>
      <c r="AE146" s="105"/>
      <c r="AF146" s="105"/>
      <c r="AG146" s="105"/>
      <c r="AH146" s="105"/>
    </row>
    <row r="147" spans="1:34" s="89" customFormat="1" ht="45" customHeight="1">
      <c r="A147" s="64"/>
      <c r="B147" s="64"/>
      <c r="C147" s="64"/>
      <c r="D147" s="28" t="s">
        <v>146</v>
      </c>
      <c r="E147" s="30">
        <v>35000</v>
      </c>
      <c r="F147" s="106"/>
      <c r="G147" s="16"/>
      <c r="H147" s="30"/>
      <c r="I147" s="106"/>
      <c r="J147" s="16"/>
      <c r="K147" s="32"/>
      <c r="L147" s="32"/>
      <c r="M147" s="32"/>
      <c r="N147" s="32"/>
      <c r="O147" s="31"/>
      <c r="P147" s="32"/>
      <c r="Q147" s="32"/>
      <c r="R147" s="32"/>
      <c r="S147" s="77"/>
      <c r="T147" s="77"/>
      <c r="U147" s="77"/>
      <c r="V147" s="77"/>
      <c r="W147" s="77"/>
      <c r="X147" s="77"/>
      <c r="Y147" s="77"/>
      <c r="Z147" s="77"/>
      <c r="AA147" s="77"/>
      <c r="AB147" s="37"/>
      <c r="AC147" s="98"/>
      <c r="AD147" s="98"/>
      <c r="AE147" s="105"/>
      <c r="AF147" s="105"/>
      <c r="AG147" s="105"/>
      <c r="AH147" s="105"/>
    </row>
    <row r="148" spans="1:34" s="89" customFormat="1" ht="39.75" customHeight="1">
      <c r="A148" s="64"/>
      <c r="B148" s="64"/>
      <c r="C148" s="64"/>
      <c r="D148" s="28" t="s">
        <v>147</v>
      </c>
      <c r="E148" s="30">
        <v>52000</v>
      </c>
      <c r="F148" s="106"/>
      <c r="G148" s="16"/>
      <c r="H148" s="30"/>
      <c r="I148" s="106"/>
      <c r="J148" s="16"/>
      <c r="K148" s="32"/>
      <c r="L148" s="32"/>
      <c r="M148" s="32"/>
      <c r="N148" s="32"/>
      <c r="O148" s="31">
        <v>52000</v>
      </c>
      <c r="P148" s="32"/>
      <c r="Q148" s="32"/>
      <c r="R148" s="32"/>
      <c r="S148" s="77"/>
      <c r="T148" s="77"/>
      <c r="U148" s="77"/>
      <c r="V148" s="77"/>
      <c r="W148" s="77"/>
      <c r="X148" s="77"/>
      <c r="Y148" s="77"/>
      <c r="Z148" s="77"/>
      <c r="AA148" s="77"/>
      <c r="AB148" s="37"/>
      <c r="AC148" s="98"/>
      <c r="AD148" s="98"/>
      <c r="AE148" s="105"/>
      <c r="AF148" s="105"/>
      <c r="AG148" s="105"/>
      <c r="AH148" s="105"/>
    </row>
    <row r="149" spans="1:34" s="89" customFormat="1" ht="48" customHeight="1">
      <c r="A149" s="64"/>
      <c r="B149" s="64"/>
      <c r="C149" s="64"/>
      <c r="D149" s="28" t="s">
        <v>527</v>
      </c>
      <c r="E149" s="30">
        <v>5000</v>
      </c>
      <c r="F149" s="106"/>
      <c r="G149" s="16"/>
      <c r="H149" s="30"/>
      <c r="I149" s="106"/>
      <c r="J149" s="16"/>
      <c r="K149" s="32"/>
      <c r="L149" s="32"/>
      <c r="M149" s="32"/>
      <c r="N149" s="32">
        <v>5000</v>
      </c>
      <c r="O149" s="31"/>
      <c r="P149" s="32"/>
      <c r="Q149" s="32"/>
      <c r="R149" s="32"/>
      <c r="S149" s="77"/>
      <c r="T149" s="77"/>
      <c r="U149" s="77"/>
      <c r="V149" s="77"/>
      <c r="W149" s="77"/>
      <c r="X149" s="77"/>
      <c r="Y149" s="77"/>
      <c r="Z149" s="77"/>
      <c r="AA149" s="77"/>
      <c r="AB149" s="37"/>
      <c r="AC149" s="98"/>
      <c r="AD149" s="98"/>
      <c r="AE149" s="105"/>
      <c r="AF149" s="105"/>
      <c r="AG149" s="105"/>
      <c r="AH149" s="105"/>
    </row>
    <row r="150" spans="1:34" s="89" customFormat="1" ht="71.25" customHeight="1">
      <c r="A150" s="64"/>
      <c r="B150" s="64"/>
      <c r="C150" s="64"/>
      <c r="D150" s="28" t="s">
        <v>528</v>
      </c>
      <c r="E150" s="30">
        <v>117000</v>
      </c>
      <c r="F150" s="106"/>
      <c r="G150" s="16"/>
      <c r="H150" s="30"/>
      <c r="I150" s="106"/>
      <c r="J150" s="16"/>
      <c r="K150" s="32"/>
      <c r="L150" s="32"/>
      <c r="M150" s="32"/>
      <c r="N150" s="32"/>
      <c r="O150" s="31"/>
      <c r="P150" s="32"/>
      <c r="Q150" s="32"/>
      <c r="R150" s="32"/>
      <c r="S150" s="77"/>
      <c r="T150" s="77"/>
      <c r="U150" s="77"/>
      <c r="V150" s="77"/>
      <c r="W150" s="77"/>
      <c r="X150" s="77"/>
      <c r="Y150" s="77"/>
      <c r="Z150" s="77"/>
      <c r="AA150" s="77"/>
      <c r="AB150" s="37"/>
      <c r="AC150" s="98"/>
      <c r="AD150" s="98"/>
      <c r="AE150" s="105"/>
      <c r="AF150" s="105"/>
      <c r="AG150" s="105"/>
      <c r="AH150" s="105"/>
    </row>
    <row r="151" spans="1:34" s="89" customFormat="1" ht="27" customHeight="1">
      <c r="A151" s="64"/>
      <c r="B151" s="64"/>
      <c r="C151" s="64"/>
      <c r="D151" s="28" t="s">
        <v>529</v>
      </c>
      <c r="E151" s="30">
        <v>5000</v>
      </c>
      <c r="F151" s="106"/>
      <c r="G151" s="16"/>
      <c r="H151" s="30"/>
      <c r="I151" s="106"/>
      <c r="J151" s="16"/>
      <c r="K151" s="32"/>
      <c r="L151" s="32"/>
      <c r="M151" s="32"/>
      <c r="N151" s="32"/>
      <c r="O151" s="31"/>
      <c r="P151" s="32"/>
      <c r="Q151" s="32"/>
      <c r="R151" s="32"/>
      <c r="S151" s="77"/>
      <c r="T151" s="77"/>
      <c r="U151" s="77"/>
      <c r="V151" s="77"/>
      <c r="W151" s="77"/>
      <c r="X151" s="77"/>
      <c r="Y151" s="77"/>
      <c r="Z151" s="77"/>
      <c r="AA151" s="77"/>
      <c r="AB151" s="37"/>
      <c r="AC151" s="98"/>
      <c r="AD151" s="98"/>
      <c r="AE151" s="105"/>
      <c r="AF151" s="105"/>
      <c r="AG151" s="105"/>
      <c r="AH151" s="105"/>
    </row>
    <row r="152" spans="1:34" s="89" customFormat="1" ht="45.75" customHeight="1">
      <c r="A152" s="64"/>
      <c r="B152" s="64"/>
      <c r="C152" s="64"/>
      <c r="D152" s="28" t="s">
        <v>530</v>
      </c>
      <c r="E152" s="30">
        <v>100000</v>
      </c>
      <c r="F152" s="106"/>
      <c r="G152" s="16"/>
      <c r="H152" s="30"/>
      <c r="I152" s="106"/>
      <c r="J152" s="16"/>
      <c r="K152" s="32"/>
      <c r="L152" s="32"/>
      <c r="M152" s="32"/>
      <c r="N152" s="32"/>
      <c r="O152" s="31"/>
      <c r="P152" s="32"/>
      <c r="Q152" s="32"/>
      <c r="R152" s="32"/>
      <c r="S152" s="77"/>
      <c r="T152" s="77"/>
      <c r="U152" s="77"/>
      <c r="V152" s="77"/>
      <c r="W152" s="77"/>
      <c r="X152" s="77"/>
      <c r="Y152" s="77"/>
      <c r="Z152" s="77"/>
      <c r="AA152" s="77"/>
      <c r="AB152" s="37"/>
      <c r="AC152" s="98"/>
      <c r="AD152" s="98"/>
      <c r="AE152" s="105"/>
      <c r="AF152" s="105"/>
      <c r="AG152" s="105"/>
      <c r="AH152" s="105"/>
    </row>
    <row r="153" spans="1:34" s="89" customFormat="1" ht="51" customHeight="1">
      <c r="A153" s="64"/>
      <c r="B153" s="64"/>
      <c r="C153" s="64"/>
      <c r="D153" s="53" t="s">
        <v>149</v>
      </c>
      <c r="E153" s="30">
        <v>25000</v>
      </c>
      <c r="F153" s="106"/>
      <c r="G153" s="16"/>
      <c r="H153" s="30"/>
      <c r="I153" s="106"/>
      <c r="J153" s="16"/>
      <c r="K153" s="32"/>
      <c r="L153" s="32"/>
      <c r="M153" s="32"/>
      <c r="N153" s="32">
        <v>25000</v>
      </c>
      <c r="O153" s="31"/>
      <c r="P153" s="32"/>
      <c r="Q153" s="32"/>
      <c r="R153" s="32"/>
      <c r="S153" s="77"/>
      <c r="T153" s="77"/>
      <c r="U153" s="77"/>
      <c r="V153" s="77"/>
      <c r="W153" s="77"/>
      <c r="X153" s="77"/>
      <c r="Y153" s="77"/>
      <c r="Z153" s="77"/>
      <c r="AA153" s="77"/>
      <c r="AB153" s="37"/>
      <c r="AC153" s="98"/>
      <c r="AD153" s="98"/>
      <c r="AE153" s="105"/>
      <c r="AF153" s="105"/>
      <c r="AG153" s="105"/>
      <c r="AH153" s="105"/>
    </row>
    <row r="154" spans="1:34" s="89" customFormat="1" ht="167.25" customHeight="1">
      <c r="A154" s="64"/>
      <c r="B154" s="64"/>
      <c r="C154" s="64"/>
      <c r="D154" s="53" t="s">
        <v>840</v>
      </c>
      <c r="E154" s="30">
        <v>165000</v>
      </c>
      <c r="F154" s="106"/>
      <c r="G154" s="16"/>
      <c r="H154" s="30"/>
      <c r="I154" s="106"/>
      <c r="J154" s="16"/>
      <c r="K154" s="32"/>
      <c r="L154" s="32"/>
      <c r="M154" s="32"/>
      <c r="N154" s="32">
        <v>165000</v>
      </c>
      <c r="O154" s="31"/>
      <c r="P154" s="32"/>
      <c r="Q154" s="32"/>
      <c r="R154" s="32"/>
      <c r="S154" s="77"/>
      <c r="T154" s="77"/>
      <c r="U154" s="77"/>
      <c r="V154" s="77"/>
      <c r="W154" s="77"/>
      <c r="X154" s="77"/>
      <c r="Y154" s="77"/>
      <c r="Z154" s="77"/>
      <c r="AA154" s="77"/>
      <c r="AB154" s="37" t="s">
        <v>316</v>
      </c>
      <c r="AC154" s="98"/>
      <c r="AD154" s="98"/>
      <c r="AE154" s="105"/>
      <c r="AF154" s="105"/>
      <c r="AG154" s="105"/>
      <c r="AH154" s="105"/>
    </row>
    <row r="155" spans="1:34" s="89" customFormat="1" ht="83.25" customHeight="1">
      <c r="A155" s="64"/>
      <c r="B155" s="64"/>
      <c r="C155" s="64"/>
      <c r="D155" s="53" t="s">
        <v>148</v>
      </c>
      <c r="E155" s="30"/>
      <c r="F155" s="106"/>
      <c r="G155" s="16"/>
      <c r="H155" s="30"/>
      <c r="I155" s="106"/>
      <c r="J155" s="16"/>
      <c r="K155" s="32"/>
      <c r="L155" s="32"/>
      <c r="M155" s="32"/>
      <c r="N155" s="32"/>
      <c r="O155" s="31"/>
      <c r="P155" s="32"/>
      <c r="Q155" s="32"/>
      <c r="R155" s="32"/>
      <c r="S155" s="77"/>
      <c r="T155" s="77"/>
      <c r="U155" s="77"/>
      <c r="V155" s="77"/>
      <c r="W155" s="77"/>
      <c r="X155" s="77"/>
      <c r="Y155" s="77"/>
      <c r="Z155" s="77"/>
      <c r="AA155" s="77"/>
      <c r="AB155" s="37"/>
      <c r="AC155" s="98"/>
      <c r="AD155" s="98"/>
      <c r="AE155" s="105"/>
      <c r="AF155" s="105"/>
      <c r="AG155" s="105"/>
      <c r="AH155" s="105"/>
    </row>
    <row r="156" spans="1:34" s="89" customFormat="1" ht="24" customHeight="1">
      <c r="A156" s="64"/>
      <c r="B156" s="64"/>
      <c r="C156" s="64"/>
      <c r="D156" s="29" t="s">
        <v>531</v>
      </c>
      <c r="E156" s="30">
        <v>50000</v>
      </c>
      <c r="F156" s="106"/>
      <c r="G156" s="16"/>
      <c r="H156" s="30"/>
      <c r="I156" s="106"/>
      <c r="J156" s="16"/>
      <c r="K156" s="32"/>
      <c r="L156" s="32"/>
      <c r="M156" s="32"/>
      <c r="N156" s="32"/>
      <c r="O156" s="31"/>
      <c r="P156" s="32"/>
      <c r="Q156" s="32"/>
      <c r="R156" s="32"/>
      <c r="S156" s="77"/>
      <c r="T156" s="77"/>
      <c r="U156" s="77"/>
      <c r="V156" s="77"/>
      <c r="W156" s="77"/>
      <c r="X156" s="77"/>
      <c r="Y156" s="77"/>
      <c r="Z156" s="77"/>
      <c r="AA156" s="77"/>
      <c r="AB156" s="37"/>
      <c r="AC156" s="98"/>
      <c r="AD156" s="98"/>
      <c r="AE156" s="105"/>
      <c r="AF156" s="105"/>
      <c r="AG156" s="105"/>
      <c r="AH156" s="105"/>
    </row>
    <row r="157" spans="1:34" s="89" customFormat="1" ht="62.25" customHeight="1">
      <c r="A157" s="64"/>
      <c r="B157" s="64"/>
      <c r="C157" s="64"/>
      <c r="D157" s="29" t="s">
        <v>532</v>
      </c>
      <c r="E157" s="30">
        <v>300000</v>
      </c>
      <c r="F157" s="106"/>
      <c r="G157" s="16"/>
      <c r="H157" s="30"/>
      <c r="I157" s="106"/>
      <c r="J157" s="16"/>
      <c r="K157" s="32"/>
      <c r="L157" s="32"/>
      <c r="M157" s="32"/>
      <c r="N157" s="32"/>
      <c r="O157" s="31"/>
      <c r="P157" s="32"/>
      <c r="Q157" s="32"/>
      <c r="R157" s="32"/>
      <c r="S157" s="77"/>
      <c r="T157" s="77"/>
      <c r="U157" s="77"/>
      <c r="V157" s="77"/>
      <c r="W157" s="77"/>
      <c r="X157" s="77"/>
      <c r="Y157" s="77"/>
      <c r="Z157" s="77"/>
      <c r="AA157" s="77"/>
      <c r="AB157" s="37"/>
      <c r="AC157" s="98"/>
      <c r="AD157" s="98"/>
      <c r="AE157" s="105"/>
      <c r="AF157" s="105"/>
      <c r="AG157" s="105"/>
      <c r="AH157" s="105"/>
    </row>
    <row r="158" spans="1:34" s="89" customFormat="1" ht="25.5" customHeight="1">
      <c r="A158" s="64"/>
      <c r="B158" s="64"/>
      <c r="C158" s="64"/>
      <c r="D158" s="29" t="s">
        <v>533</v>
      </c>
      <c r="E158" s="30">
        <v>25000</v>
      </c>
      <c r="F158" s="106"/>
      <c r="G158" s="16"/>
      <c r="H158" s="30"/>
      <c r="I158" s="106"/>
      <c r="J158" s="16"/>
      <c r="K158" s="32"/>
      <c r="L158" s="32"/>
      <c r="M158" s="32"/>
      <c r="N158" s="32"/>
      <c r="O158" s="31"/>
      <c r="P158" s="32"/>
      <c r="Q158" s="32"/>
      <c r="R158" s="32"/>
      <c r="S158" s="77"/>
      <c r="T158" s="77"/>
      <c r="U158" s="77"/>
      <c r="V158" s="77"/>
      <c r="W158" s="77"/>
      <c r="X158" s="77"/>
      <c r="Y158" s="77"/>
      <c r="Z158" s="77"/>
      <c r="AA158" s="77"/>
      <c r="AB158" s="37"/>
      <c r="AC158" s="98"/>
      <c r="AD158" s="98"/>
      <c r="AE158" s="105"/>
      <c r="AF158" s="105"/>
      <c r="AG158" s="105"/>
      <c r="AH158" s="105"/>
    </row>
    <row r="159" spans="1:34" s="89" customFormat="1" ht="45.75" customHeight="1">
      <c r="A159" s="64"/>
      <c r="B159" s="64"/>
      <c r="C159" s="64"/>
      <c r="D159" s="29" t="s">
        <v>534</v>
      </c>
      <c r="E159" s="30">
        <v>190000</v>
      </c>
      <c r="F159" s="106"/>
      <c r="G159" s="16"/>
      <c r="H159" s="30"/>
      <c r="I159" s="106"/>
      <c r="J159" s="16"/>
      <c r="K159" s="32"/>
      <c r="L159" s="32"/>
      <c r="M159" s="32"/>
      <c r="N159" s="32"/>
      <c r="O159" s="31"/>
      <c r="P159" s="32"/>
      <c r="Q159" s="32"/>
      <c r="R159" s="32"/>
      <c r="S159" s="77"/>
      <c r="T159" s="77"/>
      <c r="U159" s="77"/>
      <c r="V159" s="77"/>
      <c r="W159" s="77"/>
      <c r="X159" s="77"/>
      <c r="Y159" s="77"/>
      <c r="Z159" s="77"/>
      <c r="AA159" s="77"/>
      <c r="AB159" s="37"/>
      <c r="AC159" s="98"/>
      <c r="AD159" s="98"/>
      <c r="AE159" s="105"/>
      <c r="AF159" s="105"/>
      <c r="AG159" s="105"/>
      <c r="AH159" s="105"/>
    </row>
    <row r="160" spans="1:34" s="89" customFormat="1" ht="24.75" customHeight="1">
      <c r="A160" s="64"/>
      <c r="B160" s="64"/>
      <c r="C160" s="64"/>
      <c r="D160" s="29" t="s">
        <v>535</v>
      </c>
      <c r="E160" s="30">
        <v>55000</v>
      </c>
      <c r="F160" s="106"/>
      <c r="G160" s="16"/>
      <c r="H160" s="30"/>
      <c r="I160" s="106"/>
      <c r="J160" s="16"/>
      <c r="K160" s="32"/>
      <c r="L160" s="32"/>
      <c r="M160" s="32"/>
      <c r="N160" s="32"/>
      <c r="O160" s="31"/>
      <c r="P160" s="32"/>
      <c r="Q160" s="32"/>
      <c r="R160" s="32"/>
      <c r="S160" s="77"/>
      <c r="T160" s="77"/>
      <c r="U160" s="77"/>
      <c r="V160" s="77"/>
      <c r="W160" s="77"/>
      <c r="X160" s="77"/>
      <c r="Y160" s="77"/>
      <c r="Z160" s="77"/>
      <c r="AA160" s="77"/>
      <c r="AB160" s="37"/>
      <c r="AC160" s="98"/>
      <c r="AD160" s="98"/>
      <c r="AE160" s="105"/>
      <c r="AF160" s="105"/>
      <c r="AG160" s="105"/>
      <c r="AH160" s="105"/>
    </row>
    <row r="161" spans="1:34" s="89" customFormat="1" ht="28.5" customHeight="1">
      <c r="A161" s="64"/>
      <c r="B161" s="64"/>
      <c r="C161" s="64"/>
      <c r="D161" s="29" t="s">
        <v>536</v>
      </c>
      <c r="E161" s="30">
        <v>100000</v>
      </c>
      <c r="F161" s="106"/>
      <c r="G161" s="16"/>
      <c r="H161" s="30"/>
      <c r="I161" s="106"/>
      <c r="J161" s="16"/>
      <c r="K161" s="32"/>
      <c r="L161" s="32"/>
      <c r="M161" s="32"/>
      <c r="N161" s="32"/>
      <c r="O161" s="31"/>
      <c r="P161" s="32"/>
      <c r="Q161" s="32"/>
      <c r="R161" s="32"/>
      <c r="S161" s="77"/>
      <c r="T161" s="77"/>
      <c r="U161" s="77"/>
      <c r="V161" s="77"/>
      <c r="W161" s="77"/>
      <c r="X161" s="77"/>
      <c r="Y161" s="77"/>
      <c r="Z161" s="77"/>
      <c r="AA161" s="77"/>
      <c r="AB161" s="37"/>
      <c r="AC161" s="98"/>
      <c r="AD161" s="98"/>
      <c r="AE161" s="105"/>
      <c r="AF161" s="105"/>
      <c r="AG161" s="105"/>
      <c r="AH161" s="105"/>
    </row>
    <row r="162" spans="1:34" s="89" customFormat="1" ht="51" customHeight="1">
      <c r="A162" s="64"/>
      <c r="B162" s="64"/>
      <c r="C162" s="64"/>
      <c r="D162" s="53" t="s">
        <v>590</v>
      </c>
      <c r="E162" s="30"/>
      <c r="F162" s="106"/>
      <c r="G162" s="16"/>
      <c r="H162" s="30"/>
      <c r="I162" s="106"/>
      <c r="J162" s="16"/>
      <c r="K162" s="32"/>
      <c r="L162" s="32"/>
      <c r="M162" s="32"/>
      <c r="N162" s="32"/>
      <c r="O162" s="31"/>
      <c r="P162" s="32"/>
      <c r="Q162" s="32"/>
      <c r="R162" s="32"/>
      <c r="S162" s="77"/>
      <c r="T162" s="77"/>
      <c r="U162" s="77"/>
      <c r="V162" s="77"/>
      <c r="W162" s="77"/>
      <c r="X162" s="77"/>
      <c r="Y162" s="77"/>
      <c r="Z162" s="77"/>
      <c r="AA162" s="77"/>
      <c r="AB162" s="37"/>
      <c r="AC162" s="98"/>
      <c r="AD162" s="98"/>
      <c r="AE162" s="105"/>
      <c r="AF162" s="105"/>
      <c r="AG162" s="105"/>
      <c r="AH162" s="105"/>
    </row>
    <row r="163" spans="1:34" s="89" customFormat="1" ht="63" customHeight="1">
      <c r="A163" s="64"/>
      <c r="B163" s="64"/>
      <c r="C163" s="64"/>
      <c r="D163" s="53" t="s">
        <v>150</v>
      </c>
      <c r="E163" s="30">
        <v>20000</v>
      </c>
      <c r="F163" s="106"/>
      <c r="G163" s="16"/>
      <c r="H163" s="30"/>
      <c r="I163" s="106"/>
      <c r="J163" s="16"/>
      <c r="K163" s="32"/>
      <c r="L163" s="32"/>
      <c r="M163" s="32"/>
      <c r="N163" s="32">
        <v>20000</v>
      </c>
      <c r="O163" s="31"/>
      <c r="P163" s="32"/>
      <c r="Q163" s="32"/>
      <c r="R163" s="32"/>
      <c r="S163" s="77"/>
      <c r="T163" s="77"/>
      <c r="U163" s="77"/>
      <c r="V163" s="77"/>
      <c r="W163" s="77"/>
      <c r="X163" s="77"/>
      <c r="Y163" s="77"/>
      <c r="Z163" s="77"/>
      <c r="AA163" s="77"/>
      <c r="AB163" s="37"/>
      <c r="AC163" s="98"/>
      <c r="AD163" s="98"/>
      <c r="AE163" s="105"/>
      <c r="AF163" s="105"/>
      <c r="AG163" s="105"/>
      <c r="AH163" s="105"/>
    </row>
    <row r="164" spans="1:34" s="89" customFormat="1" ht="90" customHeight="1">
      <c r="A164" s="64"/>
      <c r="B164" s="64"/>
      <c r="C164" s="64"/>
      <c r="D164" s="53" t="s">
        <v>151</v>
      </c>
      <c r="E164" s="30"/>
      <c r="F164" s="106"/>
      <c r="G164" s="16"/>
      <c r="H164" s="30"/>
      <c r="I164" s="106"/>
      <c r="J164" s="16"/>
      <c r="K164" s="32"/>
      <c r="L164" s="32"/>
      <c r="M164" s="32"/>
      <c r="N164" s="32"/>
      <c r="O164" s="31"/>
      <c r="P164" s="32"/>
      <c r="Q164" s="32"/>
      <c r="R164" s="32"/>
      <c r="S164" s="77"/>
      <c r="T164" s="77"/>
      <c r="U164" s="77"/>
      <c r="V164" s="77"/>
      <c r="W164" s="77"/>
      <c r="X164" s="77"/>
      <c r="Y164" s="77"/>
      <c r="Z164" s="77"/>
      <c r="AA164" s="77"/>
      <c r="AB164" s="37"/>
      <c r="AC164" s="98"/>
      <c r="AD164" s="98"/>
      <c r="AE164" s="105"/>
      <c r="AF164" s="105"/>
      <c r="AG164" s="105"/>
      <c r="AH164" s="105"/>
    </row>
    <row r="165" spans="1:34" s="89" customFormat="1" ht="138" customHeight="1">
      <c r="A165" s="64"/>
      <c r="B165" s="79" t="s">
        <v>187</v>
      </c>
      <c r="C165" s="79" t="s">
        <v>188</v>
      </c>
      <c r="D165" s="28" t="s">
        <v>537</v>
      </c>
      <c r="E165" s="47">
        <v>30000</v>
      </c>
      <c r="F165" s="106"/>
      <c r="G165" s="16"/>
      <c r="H165" s="30"/>
      <c r="I165" s="106"/>
      <c r="J165" s="16"/>
      <c r="K165" s="32"/>
      <c r="L165" s="32"/>
      <c r="M165" s="32"/>
      <c r="N165" s="32">
        <v>30000</v>
      </c>
      <c r="O165" s="31"/>
      <c r="P165" s="32"/>
      <c r="Q165" s="32"/>
      <c r="R165" s="32"/>
      <c r="S165" s="77"/>
      <c r="T165" s="77"/>
      <c r="U165" s="77"/>
      <c r="V165" s="77"/>
      <c r="W165" s="77"/>
      <c r="X165" s="77"/>
      <c r="Y165" s="77"/>
      <c r="Z165" s="77"/>
      <c r="AA165" s="77"/>
      <c r="AB165" s="37"/>
      <c r="AC165" s="98"/>
      <c r="AD165" s="98"/>
      <c r="AE165" s="105"/>
      <c r="AF165" s="105"/>
      <c r="AG165" s="105"/>
      <c r="AH165" s="105"/>
    </row>
    <row r="166" spans="1:34" s="89" customFormat="1" ht="71.25" customHeight="1">
      <c r="A166" s="64"/>
      <c r="B166" s="79"/>
      <c r="C166" s="79"/>
      <c r="D166" s="28" t="s">
        <v>538</v>
      </c>
      <c r="E166" s="47">
        <v>150000</v>
      </c>
      <c r="F166" s="106"/>
      <c r="G166" s="16"/>
      <c r="H166" s="30"/>
      <c r="I166" s="106"/>
      <c r="J166" s="16"/>
      <c r="K166" s="32"/>
      <c r="L166" s="32"/>
      <c r="M166" s="32"/>
      <c r="N166" s="32"/>
      <c r="O166" s="31">
        <v>160000</v>
      </c>
      <c r="P166" s="32"/>
      <c r="Q166" s="32"/>
      <c r="R166" s="32"/>
      <c r="S166" s="77"/>
      <c r="T166" s="77"/>
      <c r="U166" s="77"/>
      <c r="V166" s="77"/>
      <c r="W166" s="77"/>
      <c r="X166" s="77"/>
      <c r="Y166" s="77"/>
      <c r="Z166" s="77"/>
      <c r="AA166" s="77"/>
      <c r="AB166" s="37"/>
      <c r="AC166" s="98"/>
      <c r="AD166" s="98"/>
      <c r="AE166" s="105"/>
      <c r="AF166" s="105"/>
      <c r="AG166" s="105"/>
      <c r="AH166" s="105"/>
    </row>
    <row r="167" spans="1:34" s="89" customFormat="1" ht="51" customHeight="1">
      <c r="A167" s="64"/>
      <c r="B167" s="79"/>
      <c r="C167" s="79"/>
      <c r="D167" s="61" t="s">
        <v>186</v>
      </c>
      <c r="E167" s="47"/>
      <c r="F167" s="106"/>
      <c r="G167" s="16"/>
      <c r="H167" s="30"/>
      <c r="I167" s="106"/>
      <c r="J167" s="16"/>
      <c r="K167" s="32"/>
      <c r="L167" s="32"/>
      <c r="M167" s="32"/>
      <c r="N167" s="32"/>
      <c r="O167" s="31"/>
      <c r="P167" s="32"/>
      <c r="Q167" s="32"/>
      <c r="R167" s="32"/>
      <c r="S167" s="77"/>
      <c r="T167" s="77"/>
      <c r="U167" s="77"/>
      <c r="V167" s="77"/>
      <c r="W167" s="77"/>
      <c r="X167" s="77"/>
      <c r="Y167" s="77"/>
      <c r="Z167" s="77"/>
      <c r="AA167" s="77"/>
      <c r="AB167" s="37"/>
      <c r="AC167" s="98"/>
      <c r="AD167" s="98"/>
      <c r="AE167" s="105"/>
      <c r="AF167" s="105"/>
      <c r="AG167" s="105"/>
      <c r="AH167" s="105"/>
    </row>
    <row r="168" spans="1:34" s="89" customFormat="1" ht="60.75" customHeight="1">
      <c r="A168" s="52"/>
      <c r="B168" s="74"/>
      <c r="C168" s="74"/>
      <c r="D168" s="61" t="s">
        <v>150</v>
      </c>
      <c r="E168" s="47">
        <v>10000</v>
      </c>
      <c r="F168" s="106"/>
      <c r="G168" s="16"/>
      <c r="H168" s="30"/>
      <c r="I168" s="106"/>
      <c r="J168" s="16"/>
      <c r="K168" s="32"/>
      <c r="L168" s="32"/>
      <c r="M168" s="32"/>
      <c r="N168" s="32">
        <v>10000</v>
      </c>
      <c r="O168" s="31"/>
      <c r="P168" s="32"/>
      <c r="Q168" s="32"/>
      <c r="R168" s="32"/>
      <c r="S168" s="77"/>
      <c r="T168" s="77"/>
      <c r="U168" s="77"/>
      <c r="V168" s="77"/>
      <c r="W168" s="77"/>
      <c r="X168" s="77"/>
      <c r="Y168" s="77"/>
      <c r="Z168" s="77"/>
      <c r="AA168" s="77"/>
      <c r="AB168" s="37"/>
      <c r="AC168" s="98"/>
      <c r="AD168" s="98"/>
      <c r="AE168" s="105"/>
      <c r="AF168" s="105"/>
      <c r="AG168" s="105"/>
      <c r="AH168" s="105"/>
    </row>
    <row r="169" spans="1:34" s="89" customFormat="1" ht="102.75" customHeight="1">
      <c r="A169" s="16">
        <v>99</v>
      </c>
      <c r="B169" s="16" t="s">
        <v>800</v>
      </c>
      <c r="C169" s="16" t="s">
        <v>804</v>
      </c>
      <c r="D169" s="28" t="s">
        <v>189</v>
      </c>
      <c r="E169" s="30">
        <v>7800</v>
      </c>
      <c r="F169" s="106"/>
      <c r="G169" s="16"/>
      <c r="H169" s="30"/>
      <c r="I169" s="106"/>
      <c r="J169" s="16"/>
      <c r="K169" s="32"/>
      <c r="L169" s="32"/>
      <c r="M169" s="32"/>
      <c r="N169" s="32"/>
      <c r="O169" s="31"/>
      <c r="P169" s="32"/>
      <c r="Q169" s="32"/>
      <c r="R169" s="32"/>
      <c r="S169" s="77"/>
      <c r="T169" s="77"/>
      <c r="U169" s="77"/>
      <c r="V169" s="77"/>
      <c r="W169" s="77"/>
      <c r="X169" s="77"/>
      <c r="Y169" s="77"/>
      <c r="Z169" s="77"/>
      <c r="AA169" s="77"/>
      <c r="AB169" s="37" t="s">
        <v>720</v>
      </c>
      <c r="AC169" s="98"/>
      <c r="AD169" s="98"/>
      <c r="AE169" s="105"/>
      <c r="AF169" s="105"/>
      <c r="AG169" s="105"/>
      <c r="AH169" s="105"/>
    </row>
    <row r="170" spans="1:34" s="89" customFormat="1" ht="105.75" customHeight="1">
      <c r="A170" s="16">
        <v>100</v>
      </c>
      <c r="B170" s="16" t="s">
        <v>903</v>
      </c>
      <c r="C170" s="16" t="s">
        <v>804</v>
      </c>
      <c r="D170" s="28" t="s">
        <v>904</v>
      </c>
      <c r="E170" s="30">
        <v>60238</v>
      </c>
      <c r="F170" s="106"/>
      <c r="G170" s="16"/>
      <c r="H170" s="30"/>
      <c r="I170" s="106"/>
      <c r="J170" s="16"/>
      <c r="K170" s="32"/>
      <c r="L170" s="32"/>
      <c r="M170" s="32"/>
      <c r="N170" s="32"/>
      <c r="O170" s="31">
        <v>60238</v>
      </c>
      <c r="P170" s="32"/>
      <c r="Q170" s="32"/>
      <c r="R170" s="32"/>
      <c r="S170" s="77"/>
      <c r="T170" s="77"/>
      <c r="U170" s="77"/>
      <c r="V170" s="77"/>
      <c r="W170" s="77"/>
      <c r="X170" s="77"/>
      <c r="Y170" s="77"/>
      <c r="Z170" s="77"/>
      <c r="AA170" s="77"/>
      <c r="AB170" s="37" t="s">
        <v>190</v>
      </c>
      <c r="AC170" s="98"/>
      <c r="AD170" s="98"/>
      <c r="AE170" s="105"/>
      <c r="AF170" s="105"/>
      <c r="AG170" s="105"/>
      <c r="AH170" s="105"/>
    </row>
    <row r="171" spans="1:34" s="89" customFormat="1" ht="99.75" customHeight="1">
      <c r="A171" s="16">
        <v>101</v>
      </c>
      <c r="B171" s="16" t="s">
        <v>889</v>
      </c>
      <c r="C171" s="16" t="s">
        <v>890</v>
      </c>
      <c r="D171" s="29" t="s">
        <v>891</v>
      </c>
      <c r="E171" s="30">
        <v>210552</v>
      </c>
      <c r="F171" s="106"/>
      <c r="G171" s="16"/>
      <c r="H171" s="30"/>
      <c r="I171" s="106"/>
      <c r="J171" s="16"/>
      <c r="K171" s="32"/>
      <c r="L171" s="32"/>
      <c r="M171" s="32"/>
      <c r="N171" s="32"/>
      <c r="O171" s="117"/>
      <c r="P171" s="32"/>
      <c r="Q171" s="32"/>
      <c r="R171" s="32"/>
      <c r="S171" s="77"/>
      <c r="T171" s="77"/>
      <c r="U171" s="77"/>
      <c r="V171" s="77"/>
      <c r="W171" s="77"/>
      <c r="X171" s="77"/>
      <c r="Y171" s="77"/>
      <c r="Z171" s="77"/>
      <c r="AA171" s="77"/>
      <c r="AB171" s="37" t="s">
        <v>841</v>
      </c>
      <c r="AC171" s="98"/>
      <c r="AD171" s="98"/>
      <c r="AE171" s="105"/>
      <c r="AF171" s="105"/>
      <c r="AG171" s="105"/>
      <c r="AH171" s="105"/>
    </row>
    <row r="172" spans="1:34" s="89" customFormat="1" ht="112.5" customHeight="1">
      <c r="A172" s="16">
        <v>102</v>
      </c>
      <c r="B172" s="16" t="s">
        <v>892</v>
      </c>
      <c r="C172" s="16" t="s">
        <v>890</v>
      </c>
      <c r="D172" s="29" t="s">
        <v>191</v>
      </c>
      <c r="E172" s="30">
        <v>30000</v>
      </c>
      <c r="F172" s="106"/>
      <c r="G172" s="16"/>
      <c r="H172" s="30"/>
      <c r="I172" s="106"/>
      <c r="J172" s="16"/>
      <c r="K172" s="32"/>
      <c r="L172" s="32"/>
      <c r="M172" s="32"/>
      <c r="N172" s="32"/>
      <c r="O172" s="31"/>
      <c r="P172" s="32"/>
      <c r="Q172" s="32"/>
      <c r="R172" s="32"/>
      <c r="S172" s="77"/>
      <c r="T172" s="77"/>
      <c r="U172" s="77"/>
      <c r="V172" s="77"/>
      <c r="W172" s="77"/>
      <c r="X172" s="77"/>
      <c r="Y172" s="77"/>
      <c r="Z172" s="77"/>
      <c r="AA172" s="77"/>
      <c r="AB172" s="37" t="s">
        <v>834</v>
      </c>
      <c r="AC172" s="98"/>
      <c r="AD172" s="98"/>
      <c r="AE172" s="105"/>
      <c r="AF172" s="105"/>
      <c r="AG172" s="105"/>
      <c r="AH172" s="105"/>
    </row>
    <row r="173" spans="1:34" s="89" customFormat="1" ht="91.5" customHeight="1">
      <c r="A173" s="63">
        <v>103</v>
      </c>
      <c r="B173" s="63" t="s">
        <v>125</v>
      </c>
      <c r="C173" s="63" t="s">
        <v>126</v>
      </c>
      <c r="D173" s="53" t="s">
        <v>152</v>
      </c>
      <c r="E173" s="30"/>
      <c r="F173" s="106"/>
      <c r="G173" s="16"/>
      <c r="H173" s="30"/>
      <c r="I173" s="106"/>
      <c r="J173" s="16"/>
      <c r="K173" s="32"/>
      <c r="L173" s="32"/>
      <c r="M173" s="32"/>
      <c r="N173" s="32"/>
      <c r="O173" s="31"/>
      <c r="P173" s="32"/>
      <c r="Q173" s="32"/>
      <c r="R173" s="32"/>
      <c r="S173" s="77"/>
      <c r="T173" s="77"/>
      <c r="U173" s="77"/>
      <c r="V173" s="77"/>
      <c r="W173" s="77"/>
      <c r="X173" s="77"/>
      <c r="Y173" s="77"/>
      <c r="Z173" s="77"/>
      <c r="AA173" s="77"/>
      <c r="AB173" s="37"/>
      <c r="AC173" s="98"/>
      <c r="AD173" s="98"/>
      <c r="AE173" s="105"/>
      <c r="AF173" s="105"/>
      <c r="AG173" s="105"/>
      <c r="AH173" s="105"/>
    </row>
    <row r="174" spans="1:34" s="89" customFormat="1" ht="39.75" customHeight="1">
      <c r="A174" s="64"/>
      <c r="B174" s="64"/>
      <c r="C174" s="64"/>
      <c r="D174" s="29" t="s">
        <v>127</v>
      </c>
      <c r="E174" s="30">
        <v>10000</v>
      </c>
      <c r="F174" s="106"/>
      <c r="G174" s="16"/>
      <c r="H174" s="30"/>
      <c r="I174" s="106"/>
      <c r="J174" s="16"/>
      <c r="K174" s="32"/>
      <c r="L174" s="32"/>
      <c r="M174" s="32"/>
      <c r="N174" s="32"/>
      <c r="O174" s="31">
        <v>10000</v>
      </c>
      <c r="P174" s="32"/>
      <c r="Q174" s="32"/>
      <c r="R174" s="32"/>
      <c r="S174" s="77"/>
      <c r="T174" s="77"/>
      <c r="U174" s="77"/>
      <c r="V174" s="77"/>
      <c r="W174" s="77"/>
      <c r="X174" s="77"/>
      <c r="Y174" s="77"/>
      <c r="Z174" s="77"/>
      <c r="AA174" s="77"/>
      <c r="AB174" s="37"/>
      <c r="AC174" s="98"/>
      <c r="AD174" s="98"/>
      <c r="AE174" s="105"/>
      <c r="AF174" s="105"/>
      <c r="AG174" s="105"/>
      <c r="AH174" s="105"/>
    </row>
    <row r="175" spans="1:34" s="89" customFormat="1" ht="45.75" customHeight="1">
      <c r="A175" s="52"/>
      <c r="B175" s="52"/>
      <c r="C175" s="52"/>
      <c r="D175" s="29" t="s">
        <v>128</v>
      </c>
      <c r="E175" s="30">
        <v>2000</v>
      </c>
      <c r="F175" s="106"/>
      <c r="G175" s="16"/>
      <c r="H175" s="30"/>
      <c r="I175" s="106"/>
      <c r="J175" s="16"/>
      <c r="K175" s="32"/>
      <c r="L175" s="32"/>
      <c r="M175" s="32"/>
      <c r="N175" s="32"/>
      <c r="O175" s="31"/>
      <c r="P175" s="32"/>
      <c r="Q175" s="32"/>
      <c r="R175" s="32"/>
      <c r="S175" s="77"/>
      <c r="T175" s="77"/>
      <c r="U175" s="77"/>
      <c r="V175" s="77"/>
      <c r="W175" s="77"/>
      <c r="X175" s="77"/>
      <c r="Y175" s="77"/>
      <c r="Z175" s="77"/>
      <c r="AA175" s="77"/>
      <c r="AB175" s="37" t="s">
        <v>349</v>
      </c>
      <c r="AC175" s="98"/>
      <c r="AD175" s="98"/>
      <c r="AE175" s="105"/>
      <c r="AF175" s="105"/>
      <c r="AG175" s="105"/>
      <c r="AH175" s="105"/>
    </row>
    <row r="176" spans="1:34" s="89" customFormat="1" ht="149.25" customHeight="1">
      <c r="A176" s="63">
        <v>104</v>
      </c>
      <c r="B176" s="63" t="s">
        <v>195</v>
      </c>
      <c r="C176" s="63" t="s">
        <v>801</v>
      </c>
      <c r="D176" s="53" t="s">
        <v>196</v>
      </c>
      <c r="E176" s="30"/>
      <c r="F176" s="106"/>
      <c r="G176" s="16"/>
      <c r="H176" s="30"/>
      <c r="I176" s="106"/>
      <c r="J176" s="16"/>
      <c r="K176" s="32"/>
      <c r="L176" s="32"/>
      <c r="M176" s="32"/>
      <c r="N176" s="32"/>
      <c r="O176" s="31"/>
      <c r="P176" s="32"/>
      <c r="Q176" s="32"/>
      <c r="R176" s="32"/>
      <c r="S176" s="77"/>
      <c r="T176" s="77"/>
      <c r="U176" s="77"/>
      <c r="V176" s="77"/>
      <c r="W176" s="77"/>
      <c r="X176" s="77"/>
      <c r="Y176" s="77"/>
      <c r="Z176" s="77"/>
      <c r="AA176" s="77"/>
      <c r="AB176" s="37"/>
      <c r="AC176" s="98"/>
      <c r="AD176" s="98"/>
      <c r="AE176" s="105"/>
      <c r="AF176" s="105"/>
      <c r="AG176" s="105"/>
      <c r="AH176" s="105"/>
    </row>
    <row r="177" spans="1:34" s="89" customFormat="1" ht="44.25" customHeight="1">
      <c r="A177" s="64"/>
      <c r="B177" s="64"/>
      <c r="C177" s="64"/>
      <c r="D177" s="29" t="s">
        <v>192</v>
      </c>
      <c r="E177" s="30">
        <v>24000</v>
      </c>
      <c r="F177" s="106"/>
      <c r="G177" s="16"/>
      <c r="H177" s="30"/>
      <c r="I177" s="106"/>
      <c r="J177" s="16"/>
      <c r="K177" s="32"/>
      <c r="L177" s="32"/>
      <c r="M177" s="32"/>
      <c r="N177" s="32"/>
      <c r="O177" s="31"/>
      <c r="P177" s="32"/>
      <c r="Q177" s="32"/>
      <c r="R177" s="32"/>
      <c r="S177" s="77"/>
      <c r="T177" s="77"/>
      <c r="U177" s="77"/>
      <c r="V177" s="77"/>
      <c r="W177" s="77"/>
      <c r="X177" s="77"/>
      <c r="Y177" s="77"/>
      <c r="Z177" s="77"/>
      <c r="AA177" s="77"/>
      <c r="AB177" s="37"/>
      <c r="AC177" s="98"/>
      <c r="AD177" s="98"/>
      <c r="AE177" s="105"/>
      <c r="AF177" s="105"/>
      <c r="AG177" s="105"/>
      <c r="AH177" s="105"/>
    </row>
    <row r="178" spans="1:34" s="89" customFormat="1" ht="22.5" customHeight="1">
      <c r="A178" s="64"/>
      <c r="B178" s="64"/>
      <c r="C178" s="64"/>
      <c r="D178" s="29" t="s">
        <v>223</v>
      </c>
      <c r="E178" s="30">
        <v>33600</v>
      </c>
      <c r="F178" s="106"/>
      <c r="G178" s="16"/>
      <c r="H178" s="30"/>
      <c r="I178" s="106"/>
      <c r="J178" s="16"/>
      <c r="K178" s="32"/>
      <c r="L178" s="32"/>
      <c r="M178" s="32"/>
      <c r="N178" s="32">
        <v>33600</v>
      </c>
      <c r="O178" s="31"/>
      <c r="P178" s="32"/>
      <c r="Q178" s="32"/>
      <c r="R178" s="32"/>
      <c r="S178" s="77"/>
      <c r="T178" s="77"/>
      <c r="U178" s="77"/>
      <c r="V178" s="77"/>
      <c r="W178" s="77"/>
      <c r="X178" s="77"/>
      <c r="Y178" s="77"/>
      <c r="Z178" s="77"/>
      <c r="AA178" s="77"/>
      <c r="AB178" s="37"/>
      <c r="AC178" s="98"/>
      <c r="AD178" s="98"/>
      <c r="AE178" s="105"/>
      <c r="AF178" s="105"/>
      <c r="AG178" s="105"/>
      <c r="AH178" s="105"/>
    </row>
    <row r="179" spans="1:34" s="89" customFormat="1" ht="22.5" customHeight="1">
      <c r="A179" s="64"/>
      <c r="B179" s="64"/>
      <c r="C179" s="64"/>
      <c r="D179" s="29" t="s">
        <v>224</v>
      </c>
      <c r="E179" s="30">
        <v>18000</v>
      </c>
      <c r="F179" s="106"/>
      <c r="G179" s="16"/>
      <c r="H179" s="30"/>
      <c r="I179" s="106"/>
      <c r="J179" s="16"/>
      <c r="K179" s="32"/>
      <c r="L179" s="32"/>
      <c r="M179" s="32"/>
      <c r="N179" s="32">
        <v>9000</v>
      </c>
      <c r="O179" s="31"/>
      <c r="P179" s="32"/>
      <c r="Q179" s="32"/>
      <c r="R179" s="32"/>
      <c r="S179" s="77"/>
      <c r="T179" s="77"/>
      <c r="U179" s="77"/>
      <c r="V179" s="77"/>
      <c r="W179" s="77"/>
      <c r="X179" s="77"/>
      <c r="Y179" s="77"/>
      <c r="Z179" s="77"/>
      <c r="AA179" s="77"/>
      <c r="AB179" s="37"/>
      <c r="AC179" s="98"/>
      <c r="AD179" s="98"/>
      <c r="AE179" s="105"/>
      <c r="AF179" s="105"/>
      <c r="AG179" s="105"/>
      <c r="AH179" s="105"/>
    </row>
    <row r="180" spans="1:34" s="89" customFormat="1" ht="22.5" customHeight="1">
      <c r="A180" s="64"/>
      <c r="B180" s="64"/>
      <c r="C180" s="64"/>
      <c r="D180" s="29" t="s">
        <v>225</v>
      </c>
      <c r="E180" s="30">
        <v>8400</v>
      </c>
      <c r="F180" s="106"/>
      <c r="G180" s="16"/>
      <c r="H180" s="30"/>
      <c r="I180" s="106"/>
      <c r="J180" s="16"/>
      <c r="K180" s="32"/>
      <c r="L180" s="32"/>
      <c r="M180" s="32"/>
      <c r="N180" s="32"/>
      <c r="O180" s="31"/>
      <c r="P180" s="32"/>
      <c r="Q180" s="32"/>
      <c r="R180" s="32"/>
      <c r="S180" s="77"/>
      <c r="T180" s="77"/>
      <c r="U180" s="77"/>
      <c r="V180" s="77"/>
      <c r="W180" s="77"/>
      <c r="X180" s="77"/>
      <c r="Y180" s="77"/>
      <c r="Z180" s="77"/>
      <c r="AA180" s="77"/>
      <c r="AB180" s="37"/>
      <c r="AC180" s="98"/>
      <c r="AD180" s="98"/>
      <c r="AE180" s="105"/>
      <c r="AF180" s="105"/>
      <c r="AG180" s="105"/>
      <c r="AH180" s="105"/>
    </row>
    <row r="181" spans="1:34" s="89" customFormat="1" ht="22.5" customHeight="1">
      <c r="A181" s="64"/>
      <c r="B181" s="64"/>
      <c r="C181" s="64"/>
      <c r="D181" s="29" t="s">
        <v>193</v>
      </c>
      <c r="E181" s="30">
        <v>6000</v>
      </c>
      <c r="F181" s="106"/>
      <c r="G181" s="16"/>
      <c r="H181" s="30"/>
      <c r="I181" s="106"/>
      <c r="J181" s="16"/>
      <c r="K181" s="32"/>
      <c r="L181" s="32"/>
      <c r="M181" s="32"/>
      <c r="N181" s="32">
        <v>6000</v>
      </c>
      <c r="O181" s="31"/>
      <c r="P181" s="32"/>
      <c r="Q181" s="32"/>
      <c r="R181" s="32"/>
      <c r="S181" s="77"/>
      <c r="T181" s="77"/>
      <c r="U181" s="77"/>
      <c r="V181" s="77"/>
      <c r="W181" s="77"/>
      <c r="X181" s="77"/>
      <c r="Y181" s="77"/>
      <c r="Z181" s="77"/>
      <c r="AA181" s="77"/>
      <c r="AB181" s="37"/>
      <c r="AC181" s="98"/>
      <c r="AD181" s="98"/>
      <c r="AE181" s="105"/>
      <c r="AF181" s="105"/>
      <c r="AG181" s="105"/>
      <c r="AH181" s="105"/>
    </row>
    <row r="182" spans="1:34" s="89" customFormat="1" ht="41.25" customHeight="1">
      <c r="A182" s="64"/>
      <c r="B182" s="64"/>
      <c r="C182" s="64"/>
      <c r="D182" s="29" t="s">
        <v>222</v>
      </c>
      <c r="E182" s="30">
        <v>1000</v>
      </c>
      <c r="F182" s="106"/>
      <c r="G182" s="16"/>
      <c r="H182" s="30"/>
      <c r="I182" s="106"/>
      <c r="J182" s="16"/>
      <c r="K182" s="32"/>
      <c r="L182" s="32"/>
      <c r="M182" s="32"/>
      <c r="N182" s="32">
        <v>1000</v>
      </c>
      <c r="O182" s="31"/>
      <c r="P182" s="32"/>
      <c r="Q182" s="32"/>
      <c r="R182" s="32"/>
      <c r="S182" s="77"/>
      <c r="T182" s="77"/>
      <c r="U182" s="77"/>
      <c r="V182" s="77"/>
      <c r="W182" s="77"/>
      <c r="X182" s="77"/>
      <c r="Y182" s="77"/>
      <c r="Z182" s="77"/>
      <c r="AA182" s="77"/>
      <c r="AB182" s="37"/>
      <c r="AC182" s="98"/>
      <c r="AD182" s="98"/>
      <c r="AE182" s="105"/>
      <c r="AF182" s="105"/>
      <c r="AG182" s="105"/>
      <c r="AH182" s="105"/>
    </row>
    <row r="183" spans="1:34" s="89" customFormat="1" ht="22.5" customHeight="1">
      <c r="A183" s="64"/>
      <c r="B183" s="64"/>
      <c r="C183" s="64"/>
      <c r="D183" s="29" t="s">
        <v>194</v>
      </c>
      <c r="E183" s="30">
        <v>20000</v>
      </c>
      <c r="F183" s="106"/>
      <c r="G183" s="16"/>
      <c r="H183" s="30"/>
      <c r="I183" s="106"/>
      <c r="J183" s="16"/>
      <c r="K183" s="32"/>
      <c r="L183" s="32"/>
      <c r="M183" s="32"/>
      <c r="N183" s="32">
        <v>10000</v>
      </c>
      <c r="O183" s="31"/>
      <c r="P183" s="32"/>
      <c r="Q183" s="32"/>
      <c r="R183" s="32"/>
      <c r="S183" s="77"/>
      <c r="T183" s="77"/>
      <c r="U183" s="77"/>
      <c r="V183" s="77"/>
      <c r="W183" s="77"/>
      <c r="X183" s="77"/>
      <c r="Y183" s="77"/>
      <c r="Z183" s="77"/>
      <c r="AA183" s="77"/>
      <c r="AB183" s="37"/>
      <c r="AC183" s="98"/>
      <c r="AD183" s="98"/>
      <c r="AE183" s="105"/>
      <c r="AF183" s="105"/>
      <c r="AG183" s="105"/>
      <c r="AH183" s="105"/>
    </row>
    <row r="184" spans="1:34" s="89" customFormat="1" ht="45" customHeight="1">
      <c r="A184" s="64"/>
      <c r="B184" s="64"/>
      <c r="C184" s="64"/>
      <c r="D184" s="29" t="s">
        <v>218</v>
      </c>
      <c r="E184" s="30">
        <v>58000</v>
      </c>
      <c r="F184" s="106"/>
      <c r="G184" s="16"/>
      <c r="H184" s="30"/>
      <c r="I184" s="106"/>
      <c r="J184" s="16"/>
      <c r="K184" s="32"/>
      <c r="L184" s="32"/>
      <c r="M184" s="32"/>
      <c r="N184" s="32"/>
      <c r="O184" s="31"/>
      <c r="P184" s="32"/>
      <c r="Q184" s="32"/>
      <c r="R184" s="32"/>
      <c r="S184" s="77"/>
      <c r="T184" s="77"/>
      <c r="U184" s="77"/>
      <c r="V184" s="77"/>
      <c r="W184" s="77"/>
      <c r="X184" s="77"/>
      <c r="Y184" s="77"/>
      <c r="Z184" s="77"/>
      <c r="AA184" s="77"/>
      <c r="AB184" s="37"/>
      <c r="AC184" s="98"/>
      <c r="AD184" s="98"/>
      <c r="AE184" s="105"/>
      <c r="AF184" s="105"/>
      <c r="AG184" s="105"/>
      <c r="AH184" s="105"/>
    </row>
    <row r="185" spans="1:34" s="89" customFormat="1" ht="51" customHeight="1">
      <c r="A185" s="64"/>
      <c r="B185" s="64"/>
      <c r="C185" s="64"/>
      <c r="D185" s="29" t="s">
        <v>219</v>
      </c>
      <c r="E185" s="30">
        <v>2000</v>
      </c>
      <c r="F185" s="106"/>
      <c r="G185" s="16"/>
      <c r="H185" s="30"/>
      <c r="I185" s="106"/>
      <c r="J185" s="16"/>
      <c r="K185" s="32"/>
      <c r="L185" s="32"/>
      <c r="M185" s="32"/>
      <c r="N185" s="32"/>
      <c r="O185" s="31"/>
      <c r="P185" s="32"/>
      <c r="Q185" s="32"/>
      <c r="R185" s="32"/>
      <c r="S185" s="77"/>
      <c r="T185" s="77"/>
      <c r="U185" s="77"/>
      <c r="V185" s="77"/>
      <c r="W185" s="77"/>
      <c r="X185" s="77"/>
      <c r="Y185" s="77"/>
      <c r="Z185" s="77"/>
      <c r="AA185" s="77"/>
      <c r="AB185" s="37"/>
      <c r="AC185" s="98"/>
      <c r="AD185" s="98"/>
      <c r="AE185" s="105"/>
      <c r="AF185" s="105"/>
      <c r="AG185" s="105"/>
      <c r="AH185" s="105"/>
    </row>
    <row r="186" spans="1:34" s="89" customFormat="1" ht="28.5" customHeight="1">
      <c r="A186" s="64"/>
      <c r="B186" s="64"/>
      <c r="C186" s="64"/>
      <c r="D186" s="29" t="s">
        <v>220</v>
      </c>
      <c r="E186" s="30">
        <v>1011.2</v>
      </c>
      <c r="F186" s="106"/>
      <c r="G186" s="16"/>
      <c r="H186" s="30"/>
      <c r="I186" s="106"/>
      <c r="J186" s="16"/>
      <c r="K186" s="32"/>
      <c r="L186" s="32"/>
      <c r="M186" s="32"/>
      <c r="N186" s="32">
        <v>1012</v>
      </c>
      <c r="O186" s="31"/>
      <c r="P186" s="32"/>
      <c r="Q186" s="32"/>
      <c r="R186" s="32"/>
      <c r="S186" s="77"/>
      <c r="T186" s="77"/>
      <c r="U186" s="77"/>
      <c r="V186" s="77"/>
      <c r="W186" s="77"/>
      <c r="X186" s="77"/>
      <c r="Y186" s="77"/>
      <c r="Z186" s="77"/>
      <c r="AA186" s="77"/>
      <c r="AB186" s="37"/>
      <c r="AC186" s="98"/>
      <c r="AD186" s="98"/>
      <c r="AE186" s="105"/>
      <c r="AF186" s="105"/>
      <c r="AG186" s="105"/>
      <c r="AH186" s="105"/>
    </row>
    <row r="187" spans="1:34" s="89" customFormat="1" ht="27" customHeight="1">
      <c r="A187" s="52"/>
      <c r="B187" s="52"/>
      <c r="C187" s="52"/>
      <c r="D187" s="29" t="s">
        <v>221</v>
      </c>
      <c r="E187" s="30">
        <v>50000</v>
      </c>
      <c r="F187" s="106"/>
      <c r="G187" s="16"/>
      <c r="H187" s="30"/>
      <c r="I187" s="106"/>
      <c r="J187" s="16"/>
      <c r="K187" s="32"/>
      <c r="L187" s="32"/>
      <c r="M187" s="32"/>
      <c r="N187" s="32"/>
      <c r="O187" s="31"/>
      <c r="P187" s="32"/>
      <c r="Q187" s="32"/>
      <c r="R187" s="32"/>
      <c r="S187" s="77"/>
      <c r="T187" s="77"/>
      <c r="U187" s="77"/>
      <c r="V187" s="77"/>
      <c r="W187" s="77"/>
      <c r="X187" s="77"/>
      <c r="Y187" s="77"/>
      <c r="Z187" s="77"/>
      <c r="AA187" s="77"/>
      <c r="AB187" s="37"/>
      <c r="AC187" s="98"/>
      <c r="AD187" s="98"/>
      <c r="AE187" s="105"/>
      <c r="AF187" s="105"/>
      <c r="AG187" s="105"/>
      <c r="AH187" s="105"/>
    </row>
    <row r="188" spans="1:34" s="89" customFormat="1" ht="126" customHeight="1">
      <c r="A188" s="16">
        <v>105</v>
      </c>
      <c r="B188" s="16" t="s">
        <v>197</v>
      </c>
      <c r="C188" s="16" t="s">
        <v>801</v>
      </c>
      <c r="D188" s="29" t="s">
        <v>198</v>
      </c>
      <c r="E188" s="30">
        <v>48000</v>
      </c>
      <c r="F188" s="106"/>
      <c r="G188" s="16"/>
      <c r="H188" s="30"/>
      <c r="I188" s="106"/>
      <c r="J188" s="16"/>
      <c r="K188" s="32"/>
      <c r="L188" s="32"/>
      <c r="M188" s="32"/>
      <c r="N188" s="32">
        <v>48000</v>
      </c>
      <c r="O188" s="31"/>
      <c r="P188" s="32"/>
      <c r="Q188" s="32"/>
      <c r="R188" s="32"/>
      <c r="S188" s="77"/>
      <c r="T188" s="77"/>
      <c r="U188" s="77"/>
      <c r="V188" s="77"/>
      <c r="W188" s="77"/>
      <c r="X188" s="77"/>
      <c r="Y188" s="77"/>
      <c r="Z188" s="77"/>
      <c r="AA188" s="77"/>
      <c r="AB188" s="37"/>
      <c r="AC188" s="98"/>
      <c r="AD188" s="98"/>
      <c r="AE188" s="105"/>
      <c r="AF188" s="105"/>
      <c r="AG188" s="105"/>
      <c r="AH188" s="105"/>
    </row>
    <row r="189" spans="1:34" s="132" customFormat="1" ht="126" customHeight="1">
      <c r="A189" s="136">
        <v>106</v>
      </c>
      <c r="B189" s="136" t="s">
        <v>1083</v>
      </c>
      <c r="C189" s="136" t="s">
        <v>1144</v>
      </c>
      <c r="D189" s="119" t="s">
        <v>721</v>
      </c>
      <c r="E189" s="128"/>
      <c r="F189" s="129"/>
      <c r="G189" s="123"/>
      <c r="H189" s="128"/>
      <c r="I189" s="129"/>
      <c r="J189" s="123"/>
      <c r="K189" s="117"/>
      <c r="L189" s="117"/>
      <c r="M189" s="117"/>
      <c r="N189" s="117"/>
      <c r="O189" s="117"/>
      <c r="P189" s="117"/>
      <c r="Q189" s="117"/>
      <c r="R189" s="117"/>
      <c r="S189" s="118"/>
      <c r="T189" s="118"/>
      <c r="U189" s="118"/>
      <c r="V189" s="118"/>
      <c r="W189" s="118"/>
      <c r="X189" s="118"/>
      <c r="Y189" s="118"/>
      <c r="Z189" s="118"/>
      <c r="AA189" s="118"/>
      <c r="AB189" s="137" t="s">
        <v>1084</v>
      </c>
      <c r="AC189" s="130"/>
      <c r="AD189" s="130"/>
      <c r="AE189" s="131"/>
      <c r="AF189" s="131"/>
      <c r="AG189" s="131"/>
      <c r="AH189" s="131"/>
    </row>
    <row r="190" spans="1:34" s="89" customFormat="1" ht="39" customHeight="1">
      <c r="A190" s="64"/>
      <c r="B190" s="64"/>
      <c r="C190" s="64"/>
      <c r="D190" s="29" t="s">
        <v>226</v>
      </c>
      <c r="E190" s="30">
        <v>150000</v>
      </c>
      <c r="F190" s="106"/>
      <c r="G190" s="16"/>
      <c r="H190" s="30"/>
      <c r="I190" s="106"/>
      <c r="J190" s="16"/>
      <c r="K190" s="32"/>
      <c r="L190" s="32"/>
      <c r="M190" s="32"/>
      <c r="N190" s="32"/>
      <c r="O190" s="31"/>
      <c r="P190" s="32"/>
      <c r="Q190" s="32"/>
      <c r="R190" s="32"/>
      <c r="S190" s="77"/>
      <c r="T190" s="77"/>
      <c r="U190" s="77"/>
      <c r="V190" s="77"/>
      <c r="W190" s="77"/>
      <c r="X190" s="77"/>
      <c r="Y190" s="77"/>
      <c r="Z190" s="77"/>
      <c r="AA190" s="77"/>
      <c r="AB190" s="37"/>
      <c r="AC190" s="98"/>
      <c r="AD190" s="98"/>
      <c r="AE190" s="105"/>
      <c r="AF190" s="105"/>
      <c r="AG190" s="105"/>
      <c r="AH190" s="105"/>
    </row>
    <row r="191" spans="1:34" s="89" customFormat="1" ht="39.75" customHeight="1">
      <c r="A191" s="64"/>
      <c r="B191" s="64"/>
      <c r="C191" s="64"/>
      <c r="D191" s="29" t="s">
        <v>227</v>
      </c>
      <c r="E191" s="30">
        <v>64500</v>
      </c>
      <c r="F191" s="106"/>
      <c r="G191" s="16"/>
      <c r="H191" s="30"/>
      <c r="I191" s="106"/>
      <c r="J191" s="16"/>
      <c r="K191" s="32"/>
      <c r="L191" s="32"/>
      <c r="M191" s="32"/>
      <c r="N191" s="32"/>
      <c r="O191" s="31"/>
      <c r="P191" s="32"/>
      <c r="Q191" s="32"/>
      <c r="R191" s="32"/>
      <c r="S191" s="77"/>
      <c r="T191" s="77"/>
      <c r="U191" s="77"/>
      <c r="V191" s="77"/>
      <c r="W191" s="77"/>
      <c r="X191" s="77"/>
      <c r="Y191" s="77"/>
      <c r="Z191" s="77"/>
      <c r="AA191" s="77"/>
      <c r="AB191" s="37"/>
      <c r="AC191" s="98"/>
      <c r="AD191" s="98"/>
      <c r="AE191" s="105"/>
      <c r="AF191" s="105"/>
      <c r="AG191" s="105"/>
      <c r="AH191" s="105"/>
    </row>
    <row r="192" spans="1:34" s="89" customFormat="1" ht="60" customHeight="1">
      <c r="A192" s="64"/>
      <c r="B192" s="64"/>
      <c r="C192" s="64"/>
      <c r="D192" s="29" t="s">
        <v>228</v>
      </c>
      <c r="E192" s="30">
        <v>46000</v>
      </c>
      <c r="F192" s="106"/>
      <c r="G192" s="16"/>
      <c r="H192" s="30"/>
      <c r="I192" s="106"/>
      <c r="J192" s="16"/>
      <c r="K192" s="32"/>
      <c r="L192" s="32"/>
      <c r="M192" s="32"/>
      <c r="N192" s="32"/>
      <c r="O192" s="31">
        <v>46000</v>
      </c>
      <c r="P192" s="32"/>
      <c r="Q192" s="32"/>
      <c r="R192" s="32"/>
      <c r="S192" s="77"/>
      <c r="T192" s="77"/>
      <c r="U192" s="77"/>
      <c r="V192" s="77"/>
      <c r="W192" s="77"/>
      <c r="X192" s="77"/>
      <c r="Y192" s="77"/>
      <c r="Z192" s="77"/>
      <c r="AA192" s="77"/>
      <c r="AB192" s="37"/>
      <c r="AC192" s="98"/>
      <c r="AD192" s="98"/>
      <c r="AE192" s="105"/>
      <c r="AF192" s="105"/>
      <c r="AG192" s="105"/>
      <c r="AH192" s="105"/>
    </row>
    <row r="193" spans="1:34" s="89" customFormat="1" ht="106.5" customHeight="1">
      <c r="A193" s="64"/>
      <c r="B193" s="64"/>
      <c r="C193" s="64"/>
      <c r="D193" s="29" t="s">
        <v>229</v>
      </c>
      <c r="E193" s="30">
        <v>97417</v>
      </c>
      <c r="F193" s="106"/>
      <c r="G193" s="16"/>
      <c r="H193" s="30"/>
      <c r="I193" s="106"/>
      <c r="J193" s="16"/>
      <c r="K193" s="32"/>
      <c r="L193" s="32"/>
      <c r="M193" s="32"/>
      <c r="N193" s="32"/>
      <c r="O193" s="31">
        <f>52697+11593</f>
        <v>64290</v>
      </c>
      <c r="P193" s="32"/>
      <c r="Q193" s="32"/>
      <c r="R193" s="32"/>
      <c r="S193" s="77"/>
      <c r="T193" s="77"/>
      <c r="U193" s="77"/>
      <c r="V193" s="77"/>
      <c r="W193" s="77"/>
      <c r="X193" s="77"/>
      <c r="Y193" s="77"/>
      <c r="Z193" s="77"/>
      <c r="AA193" s="77"/>
      <c r="AB193" s="37"/>
      <c r="AC193" s="98"/>
      <c r="AD193" s="98"/>
      <c r="AE193" s="105"/>
      <c r="AF193" s="105"/>
      <c r="AG193" s="105"/>
      <c r="AH193" s="105"/>
    </row>
    <row r="194" spans="1:34" s="89" customFormat="1" ht="21.75" customHeight="1">
      <c r="A194" s="64"/>
      <c r="B194" s="64"/>
      <c r="C194" s="64"/>
      <c r="D194" s="29" t="s">
        <v>230</v>
      </c>
      <c r="E194" s="30">
        <v>700</v>
      </c>
      <c r="F194" s="106"/>
      <c r="G194" s="16"/>
      <c r="H194" s="30"/>
      <c r="I194" s="106"/>
      <c r="J194" s="16"/>
      <c r="K194" s="32"/>
      <c r="L194" s="32"/>
      <c r="M194" s="32"/>
      <c r="N194" s="32"/>
      <c r="O194" s="31">
        <v>700</v>
      </c>
      <c r="P194" s="32"/>
      <c r="Q194" s="32"/>
      <c r="R194" s="32"/>
      <c r="S194" s="77"/>
      <c r="T194" s="77"/>
      <c r="U194" s="77"/>
      <c r="V194" s="77"/>
      <c r="W194" s="77"/>
      <c r="X194" s="77"/>
      <c r="Y194" s="77"/>
      <c r="Z194" s="77"/>
      <c r="AA194" s="77"/>
      <c r="AB194" s="37"/>
      <c r="AC194" s="98"/>
      <c r="AD194" s="98"/>
      <c r="AE194" s="105"/>
      <c r="AF194" s="105"/>
      <c r="AG194" s="105"/>
      <c r="AH194" s="105"/>
    </row>
    <row r="195" spans="1:34" s="89" customFormat="1" ht="70.5" customHeight="1">
      <c r="A195" s="64"/>
      <c r="B195" s="64"/>
      <c r="C195" s="64"/>
      <c r="D195" s="29" t="s">
        <v>231</v>
      </c>
      <c r="E195" s="30">
        <v>50</v>
      </c>
      <c r="F195" s="106"/>
      <c r="G195" s="16"/>
      <c r="H195" s="30"/>
      <c r="I195" s="106"/>
      <c r="J195" s="16"/>
      <c r="K195" s="32"/>
      <c r="L195" s="32"/>
      <c r="M195" s="32"/>
      <c r="N195" s="32"/>
      <c r="O195" s="31">
        <v>50</v>
      </c>
      <c r="P195" s="32"/>
      <c r="Q195" s="32"/>
      <c r="R195" s="32"/>
      <c r="S195" s="77"/>
      <c r="T195" s="77"/>
      <c r="U195" s="77"/>
      <c r="V195" s="77"/>
      <c r="W195" s="77"/>
      <c r="X195" s="77"/>
      <c r="Y195" s="77"/>
      <c r="Z195" s="77"/>
      <c r="AA195" s="77"/>
      <c r="AB195" s="37"/>
      <c r="AC195" s="98"/>
      <c r="AD195" s="98"/>
      <c r="AE195" s="105"/>
      <c r="AF195" s="105"/>
      <c r="AG195" s="105"/>
      <c r="AH195" s="105"/>
    </row>
    <row r="196" spans="1:34" s="89" customFormat="1" ht="24.75" customHeight="1">
      <c r="A196" s="64"/>
      <c r="B196" s="64"/>
      <c r="C196" s="64"/>
      <c r="D196" s="29" t="s">
        <v>232</v>
      </c>
      <c r="E196" s="30">
        <v>100</v>
      </c>
      <c r="F196" s="106"/>
      <c r="G196" s="16"/>
      <c r="H196" s="30"/>
      <c r="I196" s="106"/>
      <c r="J196" s="16"/>
      <c r="K196" s="32"/>
      <c r="L196" s="32"/>
      <c r="M196" s="32"/>
      <c r="N196" s="32"/>
      <c r="O196" s="31">
        <v>100</v>
      </c>
      <c r="P196" s="32"/>
      <c r="Q196" s="32"/>
      <c r="R196" s="32"/>
      <c r="S196" s="77"/>
      <c r="T196" s="77"/>
      <c r="U196" s="77"/>
      <c r="V196" s="77"/>
      <c r="W196" s="77"/>
      <c r="X196" s="77"/>
      <c r="Y196" s="77"/>
      <c r="Z196" s="77"/>
      <c r="AA196" s="77"/>
      <c r="AB196" s="37"/>
      <c r="AC196" s="98"/>
      <c r="AD196" s="98"/>
      <c r="AE196" s="105"/>
      <c r="AF196" s="105"/>
      <c r="AG196" s="105"/>
      <c r="AH196" s="105"/>
    </row>
    <row r="197" spans="1:34" s="89" customFormat="1" ht="38.25" customHeight="1">
      <c r="A197" s="52"/>
      <c r="B197" s="52"/>
      <c r="C197" s="52"/>
      <c r="D197" s="65" t="s">
        <v>233</v>
      </c>
      <c r="E197" s="30">
        <v>550</v>
      </c>
      <c r="F197" s="106"/>
      <c r="G197" s="16"/>
      <c r="H197" s="30"/>
      <c r="I197" s="106"/>
      <c r="J197" s="16"/>
      <c r="K197" s="32"/>
      <c r="L197" s="32"/>
      <c r="M197" s="32"/>
      <c r="N197" s="32"/>
      <c r="O197" s="31">
        <v>550</v>
      </c>
      <c r="P197" s="32"/>
      <c r="Q197" s="32"/>
      <c r="R197" s="32"/>
      <c r="S197" s="77"/>
      <c r="T197" s="77"/>
      <c r="U197" s="77"/>
      <c r="V197" s="77"/>
      <c r="W197" s="77"/>
      <c r="X197" s="77"/>
      <c r="Y197" s="77"/>
      <c r="Z197" s="77"/>
      <c r="AA197" s="77"/>
      <c r="AB197" s="37"/>
      <c r="AC197" s="98"/>
      <c r="AD197" s="98"/>
      <c r="AE197" s="105"/>
      <c r="AF197" s="105"/>
      <c r="AG197" s="105"/>
      <c r="AH197" s="105"/>
    </row>
    <row r="198" spans="1:34" s="89" customFormat="1" ht="111" customHeight="1">
      <c r="A198" s="63">
        <v>107</v>
      </c>
      <c r="B198" s="63" t="s">
        <v>237</v>
      </c>
      <c r="C198" s="63" t="s">
        <v>801</v>
      </c>
      <c r="D198" s="28" t="s">
        <v>203</v>
      </c>
      <c r="E198" s="30"/>
      <c r="F198" s="106"/>
      <c r="G198" s="16"/>
      <c r="H198" s="30"/>
      <c r="I198" s="106"/>
      <c r="J198" s="16"/>
      <c r="K198" s="32"/>
      <c r="L198" s="32"/>
      <c r="M198" s="32"/>
      <c r="N198" s="32"/>
      <c r="O198" s="31"/>
      <c r="P198" s="32"/>
      <c r="Q198" s="32"/>
      <c r="R198" s="32"/>
      <c r="S198" s="77"/>
      <c r="T198" s="77"/>
      <c r="U198" s="77"/>
      <c r="V198" s="77"/>
      <c r="W198" s="77"/>
      <c r="X198" s="77"/>
      <c r="Y198" s="77"/>
      <c r="Z198" s="77"/>
      <c r="AA198" s="77"/>
      <c r="AB198" s="134" t="s">
        <v>1045</v>
      </c>
      <c r="AC198" s="98"/>
      <c r="AD198" s="98"/>
      <c r="AE198" s="105"/>
      <c r="AF198" s="105"/>
      <c r="AG198" s="105"/>
      <c r="AH198" s="105"/>
    </row>
    <row r="199" spans="1:34" s="89" customFormat="1" ht="37.5" customHeight="1">
      <c r="A199" s="64"/>
      <c r="B199" s="64"/>
      <c r="C199" s="64"/>
      <c r="D199" s="53" t="s">
        <v>234</v>
      </c>
      <c r="E199" s="47">
        <v>948871</v>
      </c>
      <c r="F199" s="106"/>
      <c r="G199" s="16"/>
      <c r="H199" s="30"/>
      <c r="I199" s="106"/>
      <c r="J199" s="16"/>
      <c r="K199" s="32"/>
      <c r="L199" s="32"/>
      <c r="M199" s="32"/>
      <c r="N199" s="32"/>
      <c r="O199" s="31"/>
      <c r="P199" s="32"/>
      <c r="Q199" s="32"/>
      <c r="R199" s="32"/>
      <c r="S199" s="77"/>
      <c r="T199" s="77"/>
      <c r="U199" s="77"/>
      <c r="V199" s="77"/>
      <c r="W199" s="77"/>
      <c r="X199" s="77"/>
      <c r="Y199" s="77"/>
      <c r="Z199" s="77"/>
      <c r="AA199" s="77"/>
      <c r="AB199" s="37"/>
      <c r="AC199" s="98"/>
      <c r="AD199" s="98"/>
      <c r="AE199" s="105"/>
      <c r="AF199" s="105"/>
      <c r="AG199" s="105"/>
      <c r="AH199" s="105"/>
    </row>
    <row r="200" spans="1:34" s="89" customFormat="1" ht="159.75" customHeight="1">
      <c r="A200" s="64"/>
      <c r="B200" s="64"/>
      <c r="C200" s="64"/>
      <c r="D200" s="53" t="s">
        <v>199</v>
      </c>
      <c r="E200" s="47">
        <v>435694</v>
      </c>
      <c r="F200" s="106"/>
      <c r="G200" s="16"/>
      <c r="H200" s="30"/>
      <c r="I200" s="106"/>
      <c r="J200" s="16"/>
      <c r="K200" s="32"/>
      <c r="L200" s="32"/>
      <c r="M200" s="32"/>
      <c r="N200" s="32"/>
      <c r="O200" s="31"/>
      <c r="P200" s="32"/>
      <c r="Q200" s="32"/>
      <c r="R200" s="32"/>
      <c r="S200" s="77"/>
      <c r="T200" s="77"/>
      <c r="U200" s="77"/>
      <c r="V200" s="77"/>
      <c r="W200" s="77"/>
      <c r="X200" s="77"/>
      <c r="Y200" s="77"/>
      <c r="Z200" s="77"/>
      <c r="AA200" s="77"/>
      <c r="AB200" s="37"/>
      <c r="AC200" s="98"/>
      <c r="AD200" s="98"/>
      <c r="AE200" s="105"/>
      <c r="AF200" s="105"/>
      <c r="AG200" s="105"/>
      <c r="AH200" s="105"/>
    </row>
    <row r="201" spans="1:34" s="89" customFormat="1" ht="116.25" customHeight="1">
      <c r="A201" s="64"/>
      <c r="B201" s="64"/>
      <c r="C201" s="64"/>
      <c r="D201" s="53" t="s">
        <v>200</v>
      </c>
      <c r="E201" s="47">
        <v>127000</v>
      </c>
      <c r="F201" s="106"/>
      <c r="G201" s="16"/>
      <c r="H201" s="30"/>
      <c r="I201" s="106"/>
      <c r="J201" s="16"/>
      <c r="K201" s="32"/>
      <c r="L201" s="32"/>
      <c r="M201" s="32"/>
      <c r="N201" s="32"/>
      <c r="O201" s="31"/>
      <c r="P201" s="32"/>
      <c r="Q201" s="32"/>
      <c r="R201" s="32"/>
      <c r="S201" s="77"/>
      <c r="T201" s="77"/>
      <c r="U201" s="77"/>
      <c r="V201" s="77"/>
      <c r="W201" s="77"/>
      <c r="X201" s="77"/>
      <c r="Y201" s="77"/>
      <c r="Z201" s="77"/>
      <c r="AA201" s="77"/>
      <c r="AB201" s="37"/>
      <c r="AC201" s="98"/>
      <c r="AD201" s="98"/>
      <c r="AE201" s="105"/>
      <c r="AF201" s="105"/>
      <c r="AG201" s="105"/>
      <c r="AH201" s="105"/>
    </row>
    <row r="202" spans="1:34" s="89" customFormat="1" ht="40.5" customHeight="1">
      <c r="A202" s="64"/>
      <c r="B202" s="64"/>
      <c r="C202" s="64"/>
      <c r="D202" s="53" t="s">
        <v>235</v>
      </c>
      <c r="E202" s="47">
        <v>1822237</v>
      </c>
      <c r="F202" s="106"/>
      <c r="G202" s="16"/>
      <c r="H202" s="30"/>
      <c r="I202" s="106"/>
      <c r="J202" s="16"/>
      <c r="K202" s="32"/>
      <c r="L202" s="32"/>
      <c r="M202" s="32"/>
      <c r="N202" s="32"/>
      <c r="O202" s="31"/>
      <c r="P202" s="32"/>
      <c r="Q202" s="32"/>
      <c r="R202" s="32"/>
      <c r="S202" s="77"/>
      <c r="T202" s="77"/>
      <c r="U202" s="77"/>
      <c r="V202" s="77"/>
      <c r="W202" s="77"/>
      <c r="X202" s="77"/>
      <c r="Y202" s="77"/>
      <c r="Z202" s="77"/>
      <c r="AA202" s="77"/>
      <c r="AB202" s="37"/>
      <c r="AC202" s="98"/>
      <c r="AD202" s="98"/>
      <c r="AE202" s="105"/>
      <c r="AF202" s="105"/>
      <c r="AG202" s="105"/>
      <c r="AH202" s="105"/>
    </row>
    <row r="203" spans="1:34" s="89" customFormat="1" ht="39.75" customHeight="1">
      <c r="A203" s="64"/>
      <c r="B203" s="64"/>
      <c r="C203" s="64"/>
      <c r="D203" s="53" t="s">
        <v>236</v>
      </c>
      <c r="E203" s="47">
        <v>8500</v>
      </c>
      <c r="F203" s="106"/>
      <c r="G203" s="16"/>
      <c r="H203" s="30"/>
      <c r="I203" s="106"/>
      <c r="J203" s="16"/>
      <c r="K203" s="32"/>
      <c r="L203" s="32"/>
      <c r="M203" s="32"/>
      <c r="N203" s="32"/>
      <c r="O203" s="31"/>
      <c r="P203" s="32"/>
      <c r="Q203" s="32"/>
      <c r="R203" s="32"/>
      <c r="S203" s="77"/>
      <c r="T203" s="77"/>
      <c r="U203" s="77"/>
      <c r="V203" s="77"/>
      <c r="W203" s="77"/>
      <c r="X203" s="77"/>
      <c r="Y203" s="77"/>
      <c r="Z203" s="77"/>
      <c r="AA203" s="77"/>
      <c r="AB203" s="37"/>
      <c r="AC203" s="98"/>
      <c r="AD203" s="98"/>
      <c r="AE203" s="105"/>
      <c r="AF203" s="105"/>
      <c r="AG203" s="105"/>
      <c r="AH203" s="105"/>
    </row>
    <row r="204" spans="1:34" s="89" customFormat="1" ht="110.25" customHeight="1">
      <c r="A204" s="64"/>
      <c r="B204" s="64"/>
      <c r="C204" s="64"/>
      <c r="D204" s="53" t="s">
        <v>201</v>
      </c>
      <c r="E204" s="47">
        <v>278000</v>
      </c>
      <c r="F204" s="106"/>
      <c r="G204" s="16"/>
      <c r="H204" s="30"/>
      <c r="I204" s="106"/>
      <c r="J204" s="16"/>
      <c r="K204" s="32"/>
      <c r="L204" s="32"/>
      <c r="M204" s="32"/>
      <c r="N204" s="32"/>
      <c r="O204" s="117">
        <v>15000</v>
      </c>
      <c r="P204" s="32"/>
      <c r="Q204" s="32"/>
      <c r="R204" s="32"/>
      <c r="S204" s="77"/>
      <c r="T204" s="77"/>
      <c r="U204" s="77"/>
      <c r="V204" s="77"/>
      <c r="W204" s="77"/>
      <c r="X204" s="77"/>
      <c r="Y204" s="77"/>
      <c r="Z204" s="77"/>
      <c r="AA204" s="77"/>
      <c r="AB204" s="37" t="s">
        <v>1032</v>
      </c>
      <c r="AC204" s="98"/>
      <c r="AD204" s="98"/>
      <c r="AE204" s="105"/>
      <c r="AF204" s="105"/>
      <c r="AG204" s="105"/>
      <c r="AH204" s="105"/>
    </row>
    <row r="205" spans="1:34" s="89" customFormat="1" ht="45.75" customHeight="1">
      <c r="A205" s="52"/>
      <c r="B205" s="52"/>
      <c r="C205" s="52"/>
      <c r="D205" s="53" t="s">
        <v>202</v>
      </c>
      <c r="E205" s="47">
        <v>250000</v>
      </c>
      <c r="F205" s="106"/>
      <c r="G205" s="16"/>
      <c r="H205" s="30"/>
      <c r="I205" s="106"/>
      <c r="J205" s="16"/>
      <c r="K205" s="32"/>
      <c r="L205" s="32"/>
      <c r="M205" s="32"/>
      <c r="N205" s="32"/>
      <c r="O205" s="31"/>
      <c r="P205" s="32"/>
      <c r="Q205" s="32"/>
      <c r="R205" s="32"/>
      <c r="S205" s="77"/>
      <c r="T205" s="77"/>
      <c r="U205" s="77"/>
      <c r="V205" s="77"/>
      <c r="W205" s="77"/>
      <c r="X205" s="77"/>
      <c r="Y205" s="77"/>
      <c r="Z205" s="77"/>
      <c r="AA205" s="77"/>
      <c r="AB205" s="37"/>
      <c r="AC205" s="98"/>
      <c r="AD205" s="98"/>
      <c r="AE205" s="105"/>
      <c r="AF205" s="105"/>
      <c r="AG205" s="105"/>
      <c r="AH205" s="105"/>
    </row>
    <row r="206" spans="1:34" s="89" customFormat="1" ht="125.25" customHeight="1">
      <c r="A206" s="63">
        <v>108</v>
      </c>
      <c r="B206" s="63" t="s">
        <v>796</v>
      </c>
      <c r="C206" s="63" t="s">
        <v>802</v>
      </c>
      <c r="D206" s="29" t="s">
        <v>204</v>
      </c>
      <c r="E206" s="30"/>
      <c r="F206" s="106"/>
      <c r="G206" s="16"/>
      <c r="H206" s="30"/>
      <c r="I206" s="106"/>
      <c r="J206" s="16"/>
      <c r="K206" s="32"/>
      <c r="L206" s="32"/>
      <c r="M206" s="32"/>
      <c r="N206" s="32"/>
      <c r="O206" s="117">
        <v>150000</v>
      </c>
      <c r="P206" s="32"/>
      <c r="Q206" s="32"/>
      <c r="R206" s="32"/>
      <c r="S206" s="77"/>
      <c r="T206" s="77"/>
      <c r="U206" s="77"/>
      <c r="V206" s="77"/>
      <c r="W206" s="77"/>
      <c r="X206" s="77"/>
      <c r="Y206" s="77"/>
      <c r="Z206" s="77"/>
      <c r="AA206" s="77"/>
      <c r="AB206" s="37" t="s">
        <v>1033</v>
      </c>
      <c r="AC206" s="98"/>
      <c r="AD206" s="98"/>
      <c r="AE206" s="105"/>
      <c r="AF206" s="105"/>
      <c r="AG206" s="105"/>
      <c r="AH206" s="105"/>
    </row>
    <row r="207" spans="1:34" s="89" customFormat="1" ht="207" customHeight="1">
      <c r="A207" s="64"/>
      <c r="B207" s="64"/>
      <c r="C207" s="64"/>
      <c r="D207" s="29" t="s">
        <v>452</v>
      </c>
      <c r="E207" s="47">
        <v>52980</v>
      </c>
      <c r="F207" s="106"/>
      <c r="G207" s="16"/>
      <c r="H207" s="30"/>
      <c r="I207" s="106"/>
      <c r="J207" s="16"/>
      <c r="K207" s="32"/>
      <c r="L207" s="32"/>
      <c r="M207" s="32"/>
      <c r="N207" s="32"/>
      <c r="O207" s="31"/>
      <c r="P207" s="32"/>
      <c r="Q207" s="32"/>
      <c r="R207" s="32"/>
      <c r="S207" s="77"/>
      <c r="T207" s="77"/>
      <c r="U207" s="77"/>
      <c r="V207" s="77"/>
      <c r="W207" s="77"/>
      <c r="X207" s="77"/>
      <c r="Y207" s="77"/>
      <c r="Z207" s="77"/>
      <c r="AA207" s="77"/>
      <c r="AB207" s="37"/>
      <c r="AC207" s="98"/>
      <c r="AD207" s="98"/>
      <c r="AE207" s="105"/>
      <c r="AF207" s="105"/>
      <c r="AG207" s="105"/>
      <c r="AH207" s="105"/>
    </row>
    <row r="208" spans="1:34" s="89" customFormat="1" ht="27" customHeight="1">
      <c r="A208" s="64"/>
      <c r="B208" s="64"/>
      <c r="C208" s="64"/>
      <c r="D208" s="29" t="s">
        <v>453</v>
      </c>
      <c r="E208" s="47">
        <v>195000</v>
      </c>
      <c r="F208" s="106"/>
      <c r="G208" s="16"/>
      <c r="H208" s="30"/>
      <c r="I208" s="106"/>
      <c r="J208" s="16"/>
      <c r="K208" s="32"/>
      <c r="L208" s="32"/>
      <c r="M208" s="32"/>
      <c r="N208" s="32"/>
      <c r="O208" s="31"/>
      <c r="P208" s="32"/>
      <c r="Q208" s="32"/>
      <c r="R208" s="32"/>
      <c r="S208" s="77"/>
      <c r="T208" s="77"/>
      <c r="U208" s="77"/>
      <c r="V208" s="77"/>
      <c r="W208" s="77"/>
      <c r="X208" s="77"/>
      <c r="Y208" s="77"/>
      <c r="Z208" s="77"/>
      <c r="AA208" s="77"/>
      <c r="AB208" s="37"/>
      <c r="AC208" s="98"/>
      <c r="AD208" s="98"/>
      <c r="AE208" s="105"/>
      <c r="AF208" s="105"/>
      <c r="AG208" s="105"/>
      <c r="AH208" s="105"/>
    </row>
    <row r="209" spans="1:34" s="89" customFormat="1" ht="44.25" customHeight="1">
      <c r="A209" s="64"/>
      <c r="B209" s="64"/>
      <c r="C209" s="64"/>
      <c r="D209" s="29" t="s">
        <v>454</v>
      </c>
      <c r="E209" s="47">
        <v>28000</v>
      </c>
      <c r="F209" s="106"/>
      <c r="G209" s="16"/>
      <c r="H209" s="30"/>
      <c r="I209" s="106"/>
      <c r="J209" s="16"/>
      <c r="K209" s="32"/>
      <c r="L209" s="32"/>
      <c r="M209" s="32"/>
      <c r="N209" s="32"/>
      <c r="O209" s="31"/>
      <c r="P209" s="32"/>
      <c r="Q209" s="32"/>
      <c r="R209" s="32"/>
      <c r="S209" s="77"/>
      <c r="T209" s="77"/>
      <c r="U209" s="77"/>
      <c r="V209" s="77"/>
      <c r="W209" s="77"/>
      <c r="X209" s="77"/>
      <c r="Y209" s="77"/>
      <c r="Z209" s="77"/>
      <c r="AA209" s="77"/>
      <c r="AB209" s="37"/>
      <c r="AC209" s="98"/>
      <c r="AD209" s="98"/>
      <c r="AE209" s="105"/>
      <c r="AF209" s="105"/>
      <c r="AG209" s="105"/>
      <c r="AH209" s="105"/>
    </row>
    <row r="210" spans="1:34" s="89" customFormat="1" ht="30.75" customHeight="1">
      <c r="A210" s="64"/>
      <c r="B210" s="64"/>
      <c r="C210" s="64"/>
      <c r="D210" s="29" t="s">
        <v>455</v>
      </c>
      <c r="E210" s="47">
        <v>15000</v>
      </c>
      <c r="F210" s="106"/>
      <c r="G210" s="16"/>
      <c r="H210" s="30"/>
      <c r="I210" s="106"/>
      <c r="J210" s="16"/>
      <c r="K210" s="32"/>
      <c r="L210" s="32"/>
      <c r="M210" s="32"/>
      <c r="N210" s="32"/>
      <c r="O210" s="31"/>
      <c r="P210" s="32"/>
      <c r="Q210" s="32"/>
      <c r="R210" s="32"/>
      <c r="S210" s="77"/>
      <c r="T210" s="77"/>
      <c r="U210" s="77"/>
      <c r="V210" s="77"/>
      <c r="W210" s="77"/>
      <c r="X210" s="77"/>
      <c r="Y210" s="77"/>
      <c r="Z210" s="77"/>
      <c r="AA210" s="77"/>
      <c r="AB210" s="37"/>
      <c r="AC210" s="98"/>
      <c r="AD210" s="98"/>
      <c r="AE210" s="105"/>
      <c r="AF210" s="105"/>
      <c r="AG210" s="105"/>
      <c r="AH210" s="105"/>
    </row>
    <row r="211" spans="1:34" s="89" customFormat="1" ht="27" customHeight="1">
      <c r="A211" s="64"/>
      <c r="B211" s="64"/>
      <c r="C211" s="64"/>
      <c r="D211" s="29" t="s">
        <v>456</v>
      </c>
      <c r="E211" s="47">
        <v>9000</v>
      </c>
      <c r="F211" s="106"/>
      <c r="G211" s="16"/>
      <c r="H211" s="30"/>
      <c r="I211" s="106"/>
      <c r="J211" s="16"/>
      <c r="K211" s="32"/>
      <c r="L211" s="32"/>
      <c r="M211" s="32"/>
      <c r="N211" s="32"/>
      <c r="O211" s="31"/>
      <c r="P211" s="32"/>
      <c r="Q211" s="32"/>
      <c r="R211" s="32"/>
      <c r="S211" s="77"/>
      <c r="T211" s="77"/>
      <c r="U211" s="77"/>
      <c r="V211" s="77"/>
      <c r="W211" s="77"/>
      <c r="X211" s="77"/>
      <c r="Y211" s="77"/>
      <c r="Z211" s="77"/>
      <c r="AA211" s="77"/>
      <c r="AB211" s="37"/>
      <c r="AC211" s="98"/>
      <c r="AD211" s="98"/>
      <c r="AE211" s="105"/>
      <c r="AF211" s="105"/>
      <c r="AG211" s="105"/>
      <c r="AH211" s="105"/>
    </row>
    <row r="212" spans="1:34" s="89" customFormat="1" ht="28.5" customHeight="1">
      <c r="A212" s="64"/>
      <c r="B212" s="64"/>
      <c r="C212" s="64"/>
      <c r="D212" s="29" t="s">
        <v>457</v>
      </c>
      <c r="E212" s="47">
        <v>37500</v>
      </c>
      <c r="F212" s="106"/>
      <c r="G212" s="16"/>
      <c r="H212" s="30"/>
      <c r="I212" s="106"/>
      <c r="J212" s="16"/>
      <c r="K212" s="32"/>
      <c r="L212" s="32"/>
      <c r="M212" s="32"/>
      <c r="N212" s="32"/>
      <c r="O212" s="31"/>
      <c r="P212" s="32"/>
      <c r="Q212" s="32"/>
      <c r="R212" s="32"/>
      <c r="S212" s="77"/>
      <c r="T212" s="77"/>
      <c r="U212" s="77"/>
      <c r="V212" s="77"/>
      <c r="W212" s="77"/>
      <c r="X212" s="77"/>
      <c r="Y212" s="77"/>
      <c r="Z212" s="77"/>
      <c r="AA212" s="77"/>
      <c r="AB212" s="37"/>
      <c r="AC212" s="98"/>
      <c r="AD212" s="98"/>
      <c r="AE212" s="105"/>
      <c r="AF212" s="105"/>
      <c r="AG212" s="105"/>
      <c r="AH212" s="105"/>
    </row>
    <row r="213" spans="1:34" s="89" customFormat="1" ht="27" customHeight="1">
      <c r="A213" s="64"/>
      <c r="B213" s="64"/>
      <c r="C213" s="64"/>
      <c r="D213" s="29" t="s">
        <v>458</v>
      </c>
      <c r="E213" s="47">
        <v>55000</v>
      </c>
      <c r="F213" s="106"/>
      <c r="G213" s="16"/>
      <c r="H213" s="30"/>
      <c r="I213" s="106"/>
      <c r="J213" s="16"/>
      <c r="K213" s="32"/>
      <c r="L213" s="32"/>
      <c r="M213" s="32"/>
      <c r="N213" s="32"/>
      <c r="O213" s="31"/>
      <c r="P213" s="32"/>
      <c r="Q213" s="32"/>
      <c r="R213" s="32"/>
      <c r="S213" s="77"/>
      <c r="T213" s="77"/>
      <c r="U213" s="77"/>
      <c r="V213" s="77"/>
      <c r="W213" s="77"/>
      <c r="X213" s="77"/>
      <c r="Y213" s="77"/>
      <c r="Z213" s="77"/>
      <c r="AA213" s="77"/>
      <c r="AB213" s="37"/>
      <c r="AC213" s="98"/>
      <c r="AD213" s="98"/>
      <c r="AE213" s="105"/>
      <c r="AF213" s="105"/>
      <c r="AG213" s="105"/>
      <c r="AH213" s="105"/>
    </row>
    <row r="214" spans="1:34" s="89" customFormat="1" ht="28.5" customHeight="1">
      <c r="A214" s="64"/>
      <c r="B214" s="64"/>
      <c r="C214" s="64"/>
      <c r="D214" s="29" t="s">
        <v>459</v>
      </c>
      <c r="E214" s="47">
        <v>32000</v>
      </c>
      <c r="F214" s="106"/>
      <c r="G214" s="16"/>
      <c r="H214" s="30"/>
      <c r="I214" s="106"/>
      <c r="J214" s="16"/>
      <c r="K214" s="32"/>
      <c r="L214" s="32"/>
      <c r="M214" s="32"/>
      <c r="N214" s="32"/>
      <c r="O214" s="31"/>
      <c r="P214" s="32"/>
      <c r="Q214" s="32"/>
      <c r="R214" s="32"/>
      <c r="S214" s="77"/>
      <c r="T214" s="77"/>
      <c r="U214" s="77"/>
      <c r="V214" s="77"/>
      <c r="W214" s="77"/>
      <c r="X214" s="77"/>
      <c r="Y214" s="77"/>
      <c r="Z214" s="77"/>
      <c r="AA214" s="77"/>
      <c r="AB214" s="37"/>
      <c r="AC214" s="98"/>
      <c r="AD214" s="98"/>
      <c r="AE214" s="105"/>
      <c r="AF214" s="105"/>
      <c r="AG214" s="105"/>
      <c r="AH214" s="105"/>
    </row>
    <row r="215" spans="1:34" s="89" customFormat="1" ht="24" customHeight="1">
      <c r="A215" s="64"/>
      <c r="B215" s="64"/>
      <c r="C215" s="64"/>
      <c r="D215" s="29" t="s">
        <v>460</v>
      </c>
      <c r="E215" s="47">
        <v>18000</v>
      </c>
      <c r="F215" s="106"/>
      <c r="G215" s="16"/>
      <c r="H215" s="30"/>
      <c r="I215" s="106"/>
      <c r="J215" s="16"/>
      <c r="K215" s="32"/>
      <c r="L215" s="32"/>
      <c r="M215" s="32"/>
      <c r="N215" s="32"/>
      <c r="O215" s="31"/>
      <c r="P215" s="32"/>
      <c r="Q215" s="32"/>
      <c r="R215" s="32"/>
      <c r="S215" s="77"/>
      <c r="T215" s="77"/>
      <c r="U215" s="77"/>
      <c r="V215" s="77"/>
      <c r="W215" s="77"/>
      <c r="X215" s="77"/>
      <c r="Y215" s="77"/>
      <c r="Z215" s="77"/>
      <c r="AA215" s="77"/>
      <c r="AB215" s="37"/>
      <c r="AC215" s="98"/>
      <c r="AD215" s="98"/>
      <c r="AE215" s="105"/>
      <c r="AF215" s="105"/>
      <c r="AG215" s="105"/>
      <c r="AH215" s="105"/>
    </row>
    <row r="216" spans="1:34" s="89" customFormat="1" ht="33" customHeight="1">
      <c r="A216" s="64"/>
      <c r="B216" s="64"/>
      <c r="C216" s="64"/>
      <c r="D216" s="29" t="s">
        <v>794</v>
      </c>
      <c r="E216" s="47">
        <v>40000</v>
      </c>
      <c r="F216" s="106"/>
      <c r="G216" s="16"/>
      <c r="H216" s="30"/>
      <c r="I216" s="106"/>
      <c r="J216" s="16"/>
      <c r="K216" s="32"/>
      <c r="L216" s="32"/>
      <c r="M216" s="32"/>
      <c r="N216" s="32"/>
      <c r="O216" s="31"/>
      <c r="P216" s="32"/>
      <c r="Q216" s="32"/>
      <c r="R216" s="32"/>
      <c r="S216" s="77"/>
      <c r="T216" s="77"/>
      <c r="U216" s="77"/>
      <c r="V216" s="77"/>
      <c r="W216" s="77"/>
      <c r="X216" s="77"/>
      <c r="Y216" s="77"/>
      <c r="Z216" s="77"/>
      <c r="AA216" s="77"/>
      <c r="AB216" s="37"/>
      <c r="AC216" s="98"/>
      <c r="AD216" s="98"/>
      <c r="AE216" s="105"/>
      <c r="AF216" s="105"/>
      <c r="AG216" s="105"/>
      <c r="AH216" s="105"/>
    </row>
    <row r="217" spans="1:34" s="89" customFormat="1" ht="30.75" customHeight="1">
      <c r="A217" s="64"/>
      <c r="B217" s="64"/>
      <c r="C217" s="64"/>
      <c r="D217" s="29" t="s">
        <v>795</v>
      </c>
      <c r="E217" s="47">
        <v>20000</v>
      </c>
      <c r="F217" s="106"/>
      <c r="G217" s="16"/>
      <c r="H217" s="30"/>
      <c r="I217" s="106"/>
      <c r="J217" s="16"/>
      <c r="K217" s="32"/>
      <c r="L217" s="32"/>
      <c r="M217" s="32"/>
      <c r="N217" s="32"/>
      <c r="O217" s="31"/>
      <c r="P217" s="32"/>
      <c r="Q217" s="32"/>
      <c r="R217" s="32"/>
      <c r="S217" s="77"/>
      <c r="T217" s="77"/>
      <c r="U217" s="77"/>
      <c r="V217" s="77"/>
      <c r="W217" s="77"/>
      <c r="X217" s="77"/>
      <c r="Y217" s="77"/>
      <c r="Z217" s="77"/>
      <c r="AA217" s="77"/>
      <c r="AB217" s="37"/>
      <c r="AC217" s="98"/>
      <c r="AD217" s="98"/>
      <c r="AE217" s="105"/>
      <c r="AF217" s="105"/>
      <c r="AG217" s="105"/>
      <c r="AH217" s="105"/>
    </row>
    <row r="218" spans="1:34" s="89" customFormat="1" ht="22.5" customHeight="1">
      <c r="A218" s="52"/>
      <c r="B218" s="52"/>
      <c r="C218" s="52"/>
      <c r="D218" s="29" t="s">
        <v>612</v>
      </c>
      <c r="E218" s="47">
        <v>82000</v>
      </c>
      <c r="F218" s="106"/>
      <c r="G218" s="16"/>
      <c r="H218" s="30"/>
      <c r="I218" s="106"/>
      <c r="J218" s="16"/>
      <c r="K218" s="32"/>
      <c r="L218" s="32"/>
      <c r="M218" s="32"/>
      <c r="N218" s="32"/>
      <c r="O218" s="31"/>
      <c r="P218" s="32"/>
      <c r="Q218" s="32"/>
      <c r="R218" s="32"/>
      <c r="S218" s="77"/>
      <c r="T218" s="77"/>
      <c r="U218" s="77"/>
      <c r="V218" s="77"/>
      <c r="W218" s="77"/>
      <c r="X218" s="77"/>
      <c r="Y218" s="77"/>
      <c r="Z218" s="77"/>
      <c r="AA218" s="77"/>
      <c r="AB218" s="37"/>
      <c r="AC218" s="98"/>
      <c r="AD218" s="98"/>
      <c r="AE218" s="105"/>
      <c r="AF218" s="105"/>
      <c r="AG218" s="105"/>
      <c r="AH218" s="105"/>
    </row>
    <row r="219" spans="1:34" s="89" customFormat="1" ht="84" customHeight="1">
      <c r="A219" s="16">
        <v>109</v>
      </c>
      <c r="B219" s="16" t="s">
        <v>797</v>
      </c>
      <c r="C219" s="16" t="s">
        <v>802</v>
      </c>
      <c r="D219" s="29" t="s">
        <v>205</v>
      </c>
      <c r="E219" s="30">
        <v>140000</v>
      </c>
      <c r="F219" s="106"/>
      <c r="G219" s="16"/>
      <c r="H219" s="30"/>
      <c r="I219" s="106"/>
      <c r="J219" s="16"/>
      <c r="K219" s="32"/>
      <c r="L219" s="32"/>
      <c r="M219" s="32"/>
      <c r="N219" s="32"/>
      <c r="O219" s="31"/>
      <c r="P219" s="32"/>
      <c r="Q219" s="32"/>
      <c r="R219" s="32"/>
      <c r="S219" s="77"/>
      <c r="T219" s="77"/>
      <c r="U219" s="77"/>
      <c r="V219" s="77"/>
      <c r="W219" s="77"/>
      <c r="X219" s="77"/>
      <c r="Y219" s="77"/>
      <c r="Z219" s="77"/>
      <c r="AA219" s="77"/>
      <c r="AB219" s="37" t="s">
        <v>1027</v>
      </c>
      <c r="AC219" s="98"/>
      <c r="AD219" s="98"/>
      <c r="AE219" s="105"/>
      <c r="AF219" s="105"/>
      <c r="AG219" s="105"/>
      <c r="AH219" s="105"/>
    </row>
    <row r="220" spans="1:34" s="89" customFormat="1" ht="123.75" customHeight="1">
      <c r="A220" s="50">
        <v>110</v>
      </c>
      <c r="B220" s="50" t="s">
        <v>611</v>
      </c>
      <c r="C220" s="16" t="s">
        <v>803</v>
      </c>
      <c r="D220" s="29" t="s">
        <v>153</v>
      </c>
      <c r="E220" s="30">
        <v>350000</v>
      </c>
      <c r="F220" s="106"/>
      <c r="G220" s="16"/>
      <c r="H220" s="30"/>
      <c r="I220" s="106"/>
      <c r="J220" s="16"/>
      <c r="K220" s="32"/>
      <c r="L220" s="32"/>
      <c r="M220" s="32"/>
      <c r="N220" s="32"/>
      <c r="O220" s="31"/>
      <c r="P220" s="32"/>
      <c r="Q220" s="32"/>
      <c r="R220" s="32"/>
      <c r="S220" s="77"/>
      <c r="T220" s="77"/>
      <c r="U220" s="77"/>
      <c r="V220" s="77"/>
      <c r="W220" s="77"/>
      <c r="X220" s="77"/>
      <c r="Y220" s="77"/>
      <c r="Z220" s="77"/>
      <c r="AA220" s="77"/>
      <c r="AB220" s="37"/>
      <c r="AC220" s="98"/>
      <c r="AD220" s="98"/>
      <c r="AE220" s="105"/>
      <c r="AF220" s="105"/>
      <c r="AG220" s="105"/>
      <c r="AH220" s="105"/>
    </row>
    <row r="221" spans="1:34" s="89" customFormat="1" ht="97.5" customHeight="1">
      <c r="A221" s="16">
        <v>111</v>
      </c>
      <c r="B221" s="16" t="s">
        <v>502</v>
      </c>
      <c r="C221" s="16" t="s">
        <v>803</v>
      </c>
      <c r="D221" s="29" t="s">
        <v>206</v>
      </c>
      <c r="E221" s="30">
        <v>76511</v>
      </c>
      <c r="F221" s="106"/>
      <c r="G221" s="16"/>
      <c r="H221" s="30"/>
      <c r="I221" s="106"/>
      <c r="J221" s="16"/>
      <c r="K221" s="32"/>
      <c r="L221" s="32"/>
      <c r="M221" s="32"/>
      <c r="N221" s="32">
        <v>76511</v>
      </c>
      <c r="O221" s="31"/>
      <c r="P221" s="32"/>
      <c r="Q221" s="32"/>
      <c r="R221" s="32"/>
      <c r="S221" s="77"/>
      <c r="T221" s="77"/>
      <c r="U221" s="77"/>
      <c r="V221" s="77"/>
      <c r="W221" s="77"/>
      <c r="X221" s="77"/>
      <c r="Y221" s="77"/>
      <c r="Z221" s="77"/>
      <c r="AA221" s="77"/>
      <c r="AB221" s="37" t="s">
        <v>207</v>
      </c>
      <c r="AC221" s="98"/>
      <c r="AD221" s="98"/>
      <c r="AE221" s="105"/>
      <c r="AF221" s="105"/>
      <c r="AG221" s="105"/>
      <c r="AH221" s="105"/>
    </row>
    <row r="222" spans="1:34" s="89" customFormat="1" ht="81.75" customHeight="1">
      <c r="A222" s="16">
        <v>112</v>
      </c>
      <c r="B222" s="16" t="s">
        <v>633</v>
      </c>
      <c r="C222" s="16" t="s">
        <v>634</v>
      </c>
      <c r="D222" s="29" t="s">
        <v>208</v>
      </c>
      <c r="E222" s="30"/>
      <c r="F222" s="106"/>
      <c r="G222" s="16"/>
      <c r="H222" s="30"/>
      <c r="I222" s="106"/>
      <c r="J222" s="16"/>
      <c r="K222" s="32"/>
      <c r="L222" s="32"/>
      <c r="M222" s="32"/>
      <c r="N222" s="32"/>
      <c r="O222" s="117">
        <v>250000</v>
      </c>
      <c r="P222" s="32"/>
      <c r="Q222" s="32"/>
      <c r="R222" s="32"/>
      <c r="S222" s="77"/>
      <c r="T222" s="77"/>
      <c r="U222" s="77"/>
      <c r="V222" s="77"/>
      <c r="W222" s="77"/>
      <c r="X222" s="77"/>
      <c r="Y222" s="77"/>
      <c r="Z222" s="77"/>
      <c r="AA222" s="77"/>
      <c r="AB222" s="37" t="s">
        <v>1104</v>
      </c>
      <c r="AC222" s="98"/>
      <c r="AD222" s="98"/>
      <c r="AE222" s="105"/>
      <c r="AF222" s="105"/>
      <c r="AG222" s="105"/>
      <c r="AH222" s="105"/>
    </row>
    <row r="223" spans="1:34" s="89" customFormat="1" ht="138.75" customHeight="1">
      <c r="A223" s="123">
        <v>113</v>
      </c>
      <c r="B223" s="16" t="s">
        <v>805</v>
      </c>
      <c r="C223" s="16" t="s">
        <v>806</v>
      </c>
      <c r="D223" s="29" t="s">
        <v>807</v>
      </c>
      <c r="E223" s="30">
        <v>50000</v>
      </c>
      <c r="F223" s="106"/>
      <c r="G223" s="16"/>
      <c r="H223" s="30"/>
      <c r="I223" s="106"/>
      <c r="J223" s="16"/>
      <c r="K223" s="32"/>
      <c r="L223" s="32"/>
      <c r="M223" s="32"/>
      <c r="N223" s="32"/>
      <c r="O223" s="31"/>
      <c r="P223" s="32"/>
      <c r="Q223" s="32"/>
      <c r="R223" s="32"/>
      <c r="S223" s="77"/>
      <c r="T223" s="77"/>
      <c r="U223" s="77"/>
      <c r="V223" s="77"/>
      <c r="W223" s="77"/>
      <c r="X223" s="77"/>
      <c r="Y223" s="77"/>
      <c r="Z223" s="77"/>
      <c r="AA223" s="77"/>
      <c r="AB223" s="37" t="s">
        <v>164</v>
      </c>
      <c r="AC223" s="98"/>
      <c r="AD223" s="98"/>
      <c r="AE223" s="105"/>
      <c r="AF223" s="105"/>
      <c r="AG223" s="105"/>
      <c r="AH223" s="105"/>
    </row>
    <row r="224" spans="1:34" s="89" customFormat="1" ht="80.25" customHeight="1">
      <c r="A224" s="63">
        <v>114</v>
      </c>
      <c r="B224" s="63" t="s">
        <v>808</v>
      </c>
      <c r="C224" s="63" t="s">
        <v>809</v>
      </c>
      <c r="D224" s="29" t="s">
        <v>215</v>
      </c>
      <c r="E224" s="30"/>
      <c r="F224" s="106"/>
      <c r="G224" s="16"/>
      <c r="H224" s="30"/>
      <c r="I224" s="106"/>
      <c r="J224" s="16"/>
      <c r="K224" s="32"/>
      <c r="L224" s="32"/>
      <c r="M224" s="32"/>
      <c r="N224" s="32"/>
      <c r="O224" s="31"/>
      <c r="P224" s="32"/>
      <c r="Q224" s="32"/>
      <c r="R224" s="32"/>
      <c r="S224" s="77"/>
      <c r="T224" s="77"/>
      <c r="U224" s="77"/>
      <c r="V224" s="77"/>
      <c r="W224" s="77"/>
      <c r="X224" s="77"/>
      <c r="Y224" s="77"/>
      <c r="Z224" s="77"/>
      <c r="AA224" s="77"/>
      <c r="AB224" s="140" t="s">
        <v>317</v>
      </c>
      <c r="AC224" s="98"/>
      <c r="AD224" s="98"/>
      <c r="AE224" s="105"/>
      <c r="AF224" s="105"/>
      <c r="AG224" s="105"/>
      <c r="AH224" s="105"/>
    </row>
    <row r="225" spans="1:34" s="89" customFormat="1" ht="30" customHeight="1">
      <c r="A225" s="64"/>
      <c r="B225" s="64"/>
      <c r="C225" s="64"/>
      <c r="D225" s="29" t="s">
        <v>810</v>
      </c>
      <c r="E225" s="30">
        <v>1500</v>
      </c>
      <c r="F225" s="106"/>
      <c r="G225" s="16"/>
      <c r="H225" s="30"/>
      <c r="I225" s="106"/>
      <c r="J225" s="16"/>
      <c r="K225" s="32"/>
      <c r="L225" s="32"/>
      <c r="M225" s="32"/>
      <c r="N225" s="32">
        <v>1500</v>
      </c>
      <c r="O225" s="31"/>
      <c r="P225" s="32"/>
      <c r="Q225" s="32"/>
      <c r="R225" s="32"/>
      <c r="S225" s="77"/>
      <c r="T225" s="77"/>
      <c r="U225" s="77"/>
      <c r="V225" s="77"/>
      <c r="W225" s="77"/>
      <c r="X225" s="77"/>
      <c r="Y225" s="77"/>
      <c r="Z225" s="77"/>
      <c r="AA225" s="77"/>
      <c r="AB225" s="165"/>
      <c r="AC225" s="98"/>
      <c r="AD225" s="98"/>
      <c r="AE225" s="105"/>
      <c r="AF225" s="105"/>
      <c r="AG225" s="105"/>
      <c r="AH225" s="105"/>
    </row>
    <row r="226" spans="1:34" s="89" customFormat="1" ht="34.5" customHeight="1">
      <c r="A226" s="64"/>
      <c r="B226" s="64"/>
      <c r="C226" s="64"/>
      <c r="D226" s="29" t="s">
        <v>811</v>
      </c>
      <c r="E226" s="30">
        <v>1500</v>
      </c>
      <c r="F226" s="106"/>
      <c r="G226" s="16"/>
      <c r="H226" s="30"/>
      <c r="I226" s="106"/>
      <c r="J226" s="16"/>
      <c r="K226" s="32"/>
      <c r="L226" s="32"/>
      <c r="M226" s="32"/>
      <c r="N226" s="32">
        <v>1500</v>
      </c>
      <c r="O226" s="31"/>
      <c r="P226" s="32"/>
      <c r="Q226" s="32"/>
      <c r="R226" s="32"/>
      <c r="S226" s="77"/>
      <c r="T226" s="77"/>
      <c r="U226" s="77"/>
      <c r="V226" s="77"/>
      <c r="W226" s="77"/>
      <c r="X226" s="77"/>
      <c r="Y226" s="77"/>
      <c r="Z226" s="77"/>
      <c r="AA226" s="77"/>
      <c r="AB226" s="165"/>
      <c r="AC226" s="98"/>
      <c r="AD226" s="98"/>
      <c r="AE226" s="105"/>
      <c r="AF226" s="105"/>
      <c r="AG226" s="105"/>
      <c r="AH226" s="105"/>
    </row>
    <row r="227" spans="1:34" s="89" customFormat="1" ht="39.75" customHeight="1">
      <c r="A227" s="64"/>
      <c r="B227" s="64"/>
      <c r="C227" s="64"/>
      <c r="D227" s="29" t="s">
        <v>812</v>
      </c>
      <c r="E227" s="30">
        <v>10000</v>
      </c>
      <c r="F227" s="106"/>
      <c r="G227" s="16"/>
      <c r="H227" s="30"/>
      <c r="I227" s="106"/>
      <c r="J227" s="16"/>
      <c r="K227" s="32"/>
      <c r="L227" s="32"/>
      <c r="M227" s="32"/>
      <c r="N227" s="32">
        <v>10000</v>
      </c>
      <c r="O227" s="31"/>
      <c r="P227" s="32"/>
      <c r="Q227" s="32"/>
      <c r="R227" s="32"/>
      <c r="S227" s="77"/>
      <c r="T227" s="77"/>
      <c r="U227" s="77"/>
      <c r="V227" s="77"/>
      <c r="W227" s="77"/>
      <c r="X227" s="77"/>
      <c r="Y227" s="77"/>
      <c r="Z227" s="77"/>
      <c r="AA227" s="77"/>
      <c r="AB227" s="165"/>
      <c r="AC227" s="98"/>
      <c r="AD227" s="98"/>
      <c r="AE227" s="105"/>
      <c r="AF227" s="105"/>
      <c r="AG227" s="105"/>
      <c r="AH227" s="105"/>
    </row>
    <row r="228" spans="1:34" s="89" customFormat="1" ht="27" customHeight="1">
      <c r="A228" s="52"/>
      <c r="B228" s="52"/>
      <c r="C228" s="52"/>
      <c r="D228" s="29" t="s">
        <v>813</v>
      </c>
      <c r="E228" s="30">
        <v>1766</v>
      </c>
      <c r="F228" s="106"/>
      <c r="G228" s="16"/>
      <c r="H228" s="30"/>
      <c r="I228" s="106"/>
      <c r="J228" s="16"/>
      <c r="K228" s="32"/>
      <c r="L228" s="32"/>
      <c r="M228" s="32"/>
      <c r="N228" s="32">
        <v>1766</v>
      </c>
      <c r="O228" s="31"/>
      <c r="P228" s="32"/>
      <c r="Q228" s="32"/>
      <c r="R228" s="32"/>
      <c r="S228" s="77"/>
      <c r="T228" s="77"/>
      <c r="U228" s="77"/>
      <c r="V228" s="77"/>
      <c r="W228" s="77"/>
      <c r="X228" s="77"/>
      <c r="Y228" s="77"/>
      <c r="Z228" s="77"/>
      <c r="AA228" s="77"/>
      <c r="AB228" s="166"/>
      <c r="AC228" s="98"/>
      <c r="AD228" s="98"/>
      <c r="AE228" s="105"/>
      <c r="AF228" s="105"/>
      <c r="AG228" s="105"/>
      <c r="AH228" s="105"/>
    </row>
    <row r="229" spans="1:34" s="89" customFormat="1" ht="144" customHeight="1">
      <c r="A229" s="78">
        <v>115</v>
      </c>
      <c r="B229" s="63" t="s">
        <v>471</v>
      </c>
      <c r="C229" s="78" t="s">
        <v>639</v>
      </c>
      <c r="D229" s="29" t="s">
        <v>275</v>
      </c>
      <c r="E229" s="30"/>
      <c r="F229" s="106"/>
      <c r="G229" s="16"/>
      <c r="H229" s="30"/>
      <c r="I229" s="106"/>
      <c r="J229" s="16"/>
      <c r="K229" s="32"/>
      <c r="L229" s="32"/>
      <c r="M229" s="32"/>
      <c r="N229" s="32"/>
      <c r="O229" s="31"/>
      <c r="P229" s="32"/>
      <c r="Q229" s="32"/>
      <c r="R229" s="32"/>
      <c r="S229" s="77"/>
      <c r="T229" s="77"/>
      <c r="U229" s="77"/>
      <c r="V229" s="77"/>
      <c r="W229" s="77"/>
      <c r="X229" s="77"/>
      <c r="Y229" s="77"/>
      <c r="Z229" s="77"/>
      <c r="AA229" s="77"/>
      <c r="AB229" s="37"/>
      <c r="AC229" s="98"/>
      <c r="AD229" s="98"/>
      <c r="AE229" s="105"/>
      <c r="AF229" s="105"/>
      <c r="AG229" s="105"/>
      <c r="AH229" s="105"/>
    </row>
    <row r="230" spans="1:34" s="89" customFormat="1" ht="65.25" customHeight="1">
      <c r="A230" s="64"/>
      <c r="B230" s="64"/>
      <c r="C230" s="79"/>
      <c r="D230" s="119" t="s">
        <v>472</v>
      </c>
      <c r="E230" s="128">
        <v>46872</v>
      </c>
      <c r="F230" s="129"/>
      <c r="G230" s="123"/>
      <c r="H230" s="128"/>
      <c r="I230" s="129"/>
      <c r="J230" s="123"/>
      <c r="K230" s="117"/>
      <c r="L230" s="117"/>
      <c r="M230" s="117"/>
      <c r="N230" s="117">
        <v>46872</v>
      </c>
      <c r="O230" s="31"/>
      <c r="P230" s="32"/>
      <c r="Q230" s="32"/>
      <c r="R230" s="32"/>
      <c r="S230" s="77"/>
      <c r="T230" s="77"/>
      <c r="U230" s="77"/>
      <c r="V230" s="77"/>
      <c r="W230" s="77"/>
      <c r="X230" s="77"/>
      <c r="Y230" s="77"/>
      <c r="Z230" s="77"/>
      <c r="AA230" s="77"/>
      <c r="AB230" s="37" t="s">
        <v>1028</v>
      </c>
      <c r="AC230" s="98"/>
      <c r="AD230" s="98"/>
      <c r="AE230" s="105"/>
      <c r="AF230" s="105"/>
      <c r="AG230" s="105"/>
      <c r="AH230" s="105"/>
    </row>
    <row r="231" spans="1:34" s="89" customFormat="1" ht="76.5" customHeight="1">
      <c r="A231" s="64"/>
      <c r="B231" s="64"/>
      <c r="C231" s="79"/>
      <c r="D231" s="29" t="s">
        <v>1</v>
      </c>
      <c r="E231" s="30">
        <v>3500</v>
      </c>
      <c r="F231" s="106"/>
      <c r="G231" s="16"/>
      <c r="H231" s="30"/>
      <c r="I231" s="106"/>
      <c r="J231" s="16"/>
      <c r="K231" s="32"/>
      <c r="L231" s="32"/>
      <c r="M231" s="32"/>
      <c r="N231" s="32">
        <v>3500</v>
      </c>
      <c r="O231" s="31"/>
      <c r="P231" s="32"/>
      <c r="Q231" s="32"/>
      <c r="R231" s="32"/>
      <c r="S231" s="77"/>
      <c r="T231" s="77"/>
      <c r="U231" s="77"/>
      <c r="V231" s="77"/>
      <c r="W231" s="77"/>
      <c r="X231" s="77"/>
      <c r="Y231" s="77"/>
      <c r="Z231" s="77"/>
      <c r="AA231" s="77"/>
      <c r="AB231" s="37"/>
      <c r="AC231" s="98"/>
      <c r="AD231" s="98"/>
      <c r="AE231" s="105"/>
      <c r="AF231" s="105"/>
      <c r="AG231" s="105"/>
      <c r="AH231" s="105"/>
    </row>
    <row r="232" spans="1:34" s="89" customFormat="1" ht="42" customHeight="1">
      <c r="A232" s="52"/>
      <c r="B232" s="52"/>
      <c r="C232" s="79"/>
      <c r="D232" s="28" t="s">
        <v>356</v>
      </c>
      <c r="E232" s="30">
        <v>6100</v>
      </c>
      <c r="F232" s="106"/>
      <c r="G232" s="16"/>
      <c r="H232" s="30"/>
      <c r="I232" s="106"/>
      <c r="J232" s="16"/>
      <c r="K232" s="32"/>
      <c r="L232" s="32"/>
      <c r="M232" s="32"/>
      <c r="N232" s="32">
        <v>6100</v>
      </c>
      <c r="O232" s="31"/>
      <c r="P232" s="32"/>
      <c r="Q232" s="32"/>
      <c r="R232" s="32"/>
      <c r="S232" s="77"/>
      <c r="T232" s="77"/>
      <c r="U232" s="77"/>
      <c r="V232" s="77"/>
      <c r="W232" s="77"/>
      <c r="X232" s="77"/>
      <c r="Y232" s="77"/>
      <c r="Z232" s="77"/>
      <c r="AA232" s="77"/>
      <c r="AB232" s="37"/>
      <c r="AC232" s="98"/>
      <c r="AD232" s="98"/>
      <c r="AE232" s="105"/>
      <c r="AF232" s="105"/>
      <c r="AG232" s="105"/>
      <c r="AH232" s="105"/>
    </row>
    <row r="233" spans="1:34" s="89" customFormat="1" ht="156" customHeight="1">
      <c r="A233" s="63">
        <v>116</v>
      </c>
      <c r="B233" s="63" t="s">
        <v>814</v>
      </c>
      <c r="C233" s="63" t="s">
        <v>815</v>
      </c>
      <c r="D233" s="28" t="s">
        <v>216</v>
      </c>
      <c r="E233" s="30"/>
      <c r="F233" s="106"/>
      <c r="G233" s="16"/>
      <c r="H233" s="30"/>
      <c r="I233" s="106"/>
      <c r="J233" s="16"/>
      <c r="K233" s="32"/>
      <c r="L233" s="32"/>
      <c r="M233" s="32"/>
      <c r="N233" s="32"/>
      <c r="O233" s="31"/>
      <c r="P233" s="32"/>
      <c r="Q233" s="32"/>
      <c r="R233" s="32"/>
      <c r="S233" s="77"/>
      <c r="T233" s="77"/>
      <c r="U233" s="77"/>
      <c r="V233" s="77"/>
      <c r="W233" s="77"/>
      <c r="X233" s="77"/>
      <c r="Y233" s="77"/>
      <c r="Z233" s="77"/>
      <c r="AA233" s="77"/>
      <c r="AB233" s="120" t="s">
        <v>1046</v>
      </c>
      <c r="AC233" s="98"/>
      <c r="AD233" s="98"/>
      <c r="AE233" s="105"/>
      <c r="AF233" s="105"/>
      <c r="AG233" s="105"/>
      <c r="AH233" s="105"/>
    </row>
    <row r="234" spans="1:34" s="89" customFormat="1" ht="371.25" customHeight="1">
      <c r="A234" s="64"/>
      <c r="B234" s="64"/>
      <c r="C234" s="64"/>
      <c r="D234" s="29" t="s">
        <v>1029</v>
      </c>
      <c r="E234" s="30">
        <v>992</v>
      </c>
      <c r="F234" s="106"/>
      <c r="G234" s="16"/>
      <c r="H234" s="30"/>
      <c r="I234" s="106"/>
      <c r="J234" s="16"/>
      <c r="K234" s="32"/>
      <c r="L234" s="32"/>
      <c r="M234" s="32"/>
      <c r="N234" s="32"/>
      <c r="O234" s="31"/>
      <c r="P234" s="32"/>
      <c r="Q234" s="32"/>
      <c r="R234" s="32"/>
      <c r="S234" s="77"/>
      <c r="T234" s="77"/>
      <c r="U234" s="77"/>
      <c r="V234" s="77"/>
      <c r="W234" s="77"/>
      <c r="X234" s="77"/>
      <c r="Y234" s="77"/>
      <c r="Z234" s="77"/>
      <c r="AA234" s="77"/>
      <c r="AB234" s="37"/>
      <c r="AC234" s="98"/>
      <c r="AD234" s="98"/>
      <c r="AE234" s="105"/>
      <c r="AF234" s="105"/>
      <c r="AG234" s="105"/>
      <c r="AH234" s="105"/>
    </row>
    <row r="235" spans="1:34" s="89" customFormat="1" ht="186.75" customHeight="1">
      <c r="A235" s="52"/>
      <c r="B235" s="52"/>
      <c r="C235" s="52"/>
      <c r="D235" s="29" t="s">
        <v>816</v>
      </c>
      <c r="E235" s="30">
        <v>826.75</v>
      </c>
      <c r="F235" s="106"/>
      <c r="G235" s="16"/>
      <c r="H235" s="30"/>
      <c r="I235" s="106"/>
      <c r="J235" s="16"/>
      <c r="K235" s="32"/>
      <c r="L235" s="32"/>
      <c r="M235" s="32"/>
      <c r="N235" s="32"/>
      <c r="O235" s="31"/>
      <c r="P235" s="32"/>
      <c r="Q235" s="32"/>
      <c r="R235" s="32"/>
      <c r="S235" s="77"/>
      <c r="T235" s="77"/>
      <c r="U235" s="77"/>
      <c r="V235" s="77"/>
      <c r="W235" s="77"/>
      <c r="X235" s="77"/>
      <c r="Y235" s="77"/>
      <c r="Z235" s="77"/>
      <c r="AA235" s="77"/>
      <c r="AB235" s="37"/>
      <c r="AC235" s="98"/>
      <c r="AD235" s="98"/>
      <c r="AE235" s="105"/>
      <c r="AF235" s="105"/>
      <c r="AG235" s="105"/>
      <c r="AH235" s="105"/>
    </row>
    <row r="236" spans="1:34" s="89" customFormat="1" ht="86.25" customHeight="1">
      <c r="A236" s="63"/>
      <c r="B236" s="63"/>
      <c r="C236" s="63"/>
      <c r="D236" s="29" t="s">
        <v>817</v>
      </c>
      <c r="E236" s="30">
        <v>55546.62</v>
      </c>
      <c r="F236" s="106"/>
      <c r="G236" s="16"/>
      <c r="H236" s="30"/>
      <c r="I236" s="106"/>
      <c r="J236" s="16"/>
      <c r="K236" s="32"/>
      <c r="L236" s="32"/>
      <c r="M236" s="32"/>
      <c r="N236" s="32"/>
      <c r="O236" s="31"/>
      <c r="P236" s="32"/>
      <c r="Q236" s="32"/>
      <c r="R236" s="32"/>
      <c r="S236" s="77"/>
      <c r="T236" s="77"/>
      <c r="U236" s="77"/>
      <c r="V236" s="77"/>
      <c r="W236" s="77"/>
      <c r="X236" s="77"/>
      <c r="Y236" s="77"/>
      <c r="Z236" s="77"/>
      <c r="AA236" s="77"/>
      <c r="AB236" s="37"/>
      <c r="AC236" s="98"/>
      <c r="AD236" s="98"/>
      <c r="AE236" s="105"/>
      <c r="AF236" s="105"/>
      <c r="AG236" s="105"/>
      <c r="AH236" s="105"/>
    </row>
    <row r="237" spans="1:34" s="89" customFormat="1" ht="75" customHeight="1">
      <c r="A237" s="64"/>
      <c r="B237" s="64"/>
      <c r="C237" s="64"/>
      <c r="D237" s="29" t="s">
        <v>818</v>
      </c>
      <c r="E237" s="30">
        <v>46607.23</v>
      </c>
      <c r="F237" s="106"/>
      <c r="G237" s="16"/>
      <c r="H237" s="30"/>
      <c r="I237" s="106"/>
      <c r="J237" s="16"/>
      <c r="K237" s="32"/>
      <c r="L237" s="32"/>
      <c r="M237" s="32"/>
      <c r="N237" s="32"/>
      <c r="O237" s="31"/>
      <c r="P237" s="32"/>
      <c r="Q237" s="32"/>
      <c r="R237" s="32"/>
      <c r="S237" s="77"/>
      <c r="T237" s="77"/>
      <c r="U237" s="77"/>
      <c r="V237" s="77"/>
      <c r="W237" s="77"/>
      <c r="X237" s="77"/>
      <c r="Y237" s="77"/>
      <c r="Z237" s="77"/>
      <c r="AA237" s="77"/>
      <c r="AB237" s="37"/>
      <c r="AC237" s="98"/>
      <c r="AD237" s="98"/>
      <c r="AE237" s="105"/>
      <c r="AF237" s="105"/>
      <c r="AG237" s="105"/>
      <c r="AH237" s="105"/>
    </row>
    <row r="238" spans="1:34" s="89" customFormat="1" ht="92.25" customHeight="1">
      <c r="A238" s="52"/>
      <c r="B238" s="52"/>
      <c r="C238" s="52"/>
      <c r="D238" s="29" t="s">
        <v>69</v>
      </c>
      <c r="E238" s="30">
        <v>4157.01</v>
      </c>
      <c r="F238" s="106"/>
      <c r="G238" s="16"/>
      <c r="H238" s="30"/>
      <c r="I238" s="106"/>
      <c r="J238" s="16"/>
      <c r="K238" s="32"/>
      <c r="L238" s="32"/>
      <c r="M238" s="32"/>
      <c r="N238" s="32"/>
      <c r="O238" s="31"/>
      <c r="P238" s="32"/>
      <c r="Q238" s="32"/>
      <c r="R238" s="32"/>
      <c r="S238" s="77"/>
      <c r="T238" s="77"/>
      <c r="U238" s="77"/>
      <c r="V238" s="77"/>
      <c r="W238" s="77"/>
      <c r="X238" s="77"/>
      <c r="Y238" s="77"/>
      <c r="Z238" s="77"/>
      <c r="AA238" s="77"/>
      <c r="AB238" s="37"/>
      <c r="AC238" s="98"/>
      <c r="AD238" s="98"/>
      <c r="AE238" s="105"/>
      <c r="AF238" s="105"/>
      <c r="AG238" s="105"/>
      <c r="AH238" s="105"/>
    </row>
    <row r="239" spans="1:34" s="89" customFormat="1" ht="45" customHeight="1">
      <c r="A239" s="63">
        <v>117</v>
      </c>
      <c r="B239" s="63" t="s">
        <v>624</v>
      </c>
      <c r="C239" s="63" t="s">
        <v>625</v>
      </c>
      <c r="D239" s="53" t="s">
        <v>591</v>
      </c>
      <c r="E239" s="30"/>
      <c r="F239" s="106"/>
      <c r="G239" s="16"/>
      <c r="H239" s="30"/>
      <c r="I239" s="106"/>
      <c r="J239" s="16"/>
      <c r="K239" s="32"/>
      <c r="L239" s="32"/>
      <c r="M239" s="32"/>
      <c r="N239" s="32"/>
      <c r="O239" s="31"/>
      <c r="P239" s="32"/>
      <c r="Q239" s="32"/>
      <c r="R239" s="32"/>
      <c r="S239" s="77"/>
      <c r="T239" s="77"/>
      <c r="U239" s="77"/>
      <c r="V239" s="77"/>
      <c r="W239" s="77"/>
      <c r="X239" s="77"/>
      <c r="Y239" s="77"/>
      <c r="Z239" s="77"/>
      <c r="AA239" s="77"/>
      <c r="AB239" s="140" t="s">
        <v>318</v>
      </c>
      <c r="AC239" s="98"/>
      <c r="AD239" s="98"/>
      <c r="AE239" s="105"/>
      <c r="AF239" s="105"/>
      <c r="AG239" s="105"/>
      <c r="AH239" s="105"/>
    </row>
    <row r="240" spans="1:34" s="89" customFormat="1" ht="21" customHeight="1">
      <c r="A240" s="64"/>
      <c r="B240" s="64"/>
      <c r="C240" s="64"/>
      <c r="D240" s="29" t="s">
        <v>626</v>
      </c>
      <c r="E240" s="30">
        <v>5000</v>
      </c>
      <c r="F240" s="106"/>
      <c r="G240" s="16"/>
      <c r="H240" s="30"/>
      <c r="I240" s="106"/>
      <c r="J240" s="16"/>
      <c r="K240" s="32"/>
      <c r="L240" s="32"/>
      <c r="M240" s="32"/>
      <c r="N240" s="32">
        <v>5000</v>
      </c>
      <c r="O240" s="31"/>
      <c r="P240" s="32"/>
      <c r="Q240" s="32"/>
      <c r="R240" s="32"/>
      <c r="S240" s="77"/>
      <c r="T240" s="77"/>
      <c r="U240" s="77"/>
      <c r="V240" s="77"/>
      <c r="W240" s="77"/>
      <c r="X240" s="77"/>
      <c r="Y240" s="77"/>
      <c r="Z240" s="77"/>
      <c r="AA240" s="77"/>
      <c r="AB240" s="165"/>
      <c r="AC240" s="98"/>
      <c r="AD240" s="98"/>
      <c r="AE240" s="105"/>
      <c r="AF240" s="105"/>
      <c r="AG240" s="105"/>
      <c r="AH240" s="105"/>
    </row>
    <row r="241" spans="1:34" s="89" customFormat="1" ht="27" customHeight="1">
      <c r="A241" s="64"/>
      <c r="B241" s="64"/>
      <c r="C241" s="64"/>
      <c r="D241" s="29" t="s">
        <v>627</v>
      </c>
      <c r="E241" s="30">
        <v>21000</v>
      </c>
      <c r="F241" s="106"/>
      <c r="G241" s="16"/>
      <c r="H241" s="30"/>
      <c r="I241" s="106"/>
      <c r="J241" s="16"/>
      <c r="K241" s="32"/>
      <c r="L241" s="32"/>
      <c r="M241" s="32"/>
      <c r="N241" s="32">
        <v>21000</v>
      </c>
      <c r="O241" s="31"/>
      <c r="P241" s="32"/>
      <c r="Q241" s="32"/>
      <c r="R241" s="32"/>
      <c r="S241" s="77"/>
      <c r="T241" s="77"/>
      <c r="U241" s="77"/>
      <c r="V241" s="77"/>
      <c r="W241" s="77"/>
      <c r="X241" s="77"/>
      <c r="Y241" s="77"/>
      <c r="Z241" s="77"/>
      <c r="AA241" s="77"/>
      <c r="AB241" s="165"/>
      <c r="AC241" s="98"/>
      <c r="AD241" s="98"/>
      <c r="AE241" s="105"/>
      <c r="AF241" s="105"/>
      <c r="AG241" s="105"/>
      <c r="AH241" s="105"/>
    </row>
    <row r="242" spans="1:34" s="89" customFormat="1" ht="26.25" customHeight="1">
      <c r="A242" s="64"/>
      <c r="B242" s="64"/>
      <c r="C242" s="64"/>
      <c r="D242" s="29" t="s">
        <v>628</v>
      </c>
      <c r="E242" s="30">
        <v>2800</v>
      </c>
      <c r="F242" s="106"/>
      <c r="G242" s="16"/>
      <c r="H242" s="30"/>
      <c r="I242" s="106"/>
      <c r="J242" s="16"/>
      <c r="K242" s="32"/>
      <c r="L242" s="32"/>
      <c r="M242" s="32"/>
      <c r="N242" s="32">
        <v>2800</v>
      </c>
      <c r="O242" s="31"/>
      <c r="P242" s="32"/>
      <c r="Q242" s="32"/>
      <c r="R242" s="32"/>
      <c r="S242" s="77"/>
      <c r="T242" s="77"/>
      <c r="U242" s="77"/>
      <c r="V242" s="77"/>
      <c r="W242" s="77"/>
      <c r="X242" s="77"/>
      <c r="Y242" s="77"/>
      <c r="Z242" s="77"/>
      <c r="AA242" s="77"/>
      <c r="AB242" s="165"/>
      <c r="AC242" s="98"/>
      <c r="AD242" s="98"/>
      <c r="AE242" s="105"/>
      <c r="AF242" s="105"/>
      <c r="AG242" s="105"/>
      <c r="AH242" s="105"/>
    </row>
    <row r="243" spans="1:34" s="89" customFormat="1" ht="40.5" customHeight="1">
      <c r="A243" s="64"/>
      <c r="B243" s="64"/>
      <c r="C243" s="64"/>
      <c r="D243" s="29" t="s">
        <v>629</v>
      </c>
      <c r="E243" s="30">
        <v>2055</v>
      </c>
      <c r="F243" s="106"/>
      <c r="G243" s="16"/>
      <c r="H243" s="30"/>
      <c r="I243" s="106"/>
      <c r="J243" s="16"/>
      <c r="K243" s="32"/>
      <c r="L243" s="32"/>
      <c r="M243" s="32"/>
      <c r="N243" s="32">
        <v>2055</v>
      </c>
      <c r="O243" s="31"/>
      <c r="P243" s="32"/>
      <c r="Q243" s="32"/>
      <c r="R243" s="32"/>
      <c r="S243" s="77"/>
      <c r="T243" s="77"/>
      <c r="U243" s="77"/>
      <c r="V243" s="77"/>
      <c r="W243" s="77"/>
      <c r="X243" s="77"/>
      <c r="Y243" s="77"/>
      <c r="Z243" s="77"/>
      <c r="AA243" s="77"/>
      <c r="AB243" s="165"/>
      <c r="AC243" s="98"/>
      <c r="AD243" s="98"/>
      <c r="AE243" s="105"/>
      <c r="AF243" s="105"/>
      <c r="AG243" s="105"/>
      <c r="AH243" s="105"/>
    </row>
    <row r="244" spans="1:34" s="89" customFormat="1" ht="66" customHeight="1">
      <c r="A244" s="64"/>
      <c r="B244" s="64"/>
      <c r="C244" s="64"/>
      <c r="D244" s="29" t="s">
        <v>630</v>
      </c>
      <c r="E244" s="30">
        <v>1325</v>
      </c>
      <c r="F244" s="106"/>
      <c r="G244" s="16"/>
      <c r="H244" s="30"/>
      <c r="I244" s="106"/>
      <c r="J244" s="16"/>
      <c r="K244" s="32"/>
      <c r="L244" s="32"/>
      <c r="M244" s="32"/>
      <c r="N244" s="32"/>
      <c r="O244" s="31"/>
      <c r="P244" s="32"/>
      <c r="Q244" s="32"/>
      <c r="R244" s="32"/>
      <c r="S244" s="77"/>
      <c r="T244" s="77"/>
      <c r="U244" s="77"/>
      <c r="V244" s="77"/>
      <c r="W244" s="77"/>
      <c r="X244" s="77"/>
      <c r="Y244" s="77"/>
      <c r="Z244" s="77"/>
      <c r="AA244" s="77"/>
      <c r="AB244" s="165"/>
      <c r="AC244" s="98"/>
      <c r="AD244" s="98"/>
      <c r="AE244" s="105"/>
      <c r="AF244" s="105"/>
      <c r="AG244" s="105"/>
      <c r="AH244" s="105"/>
    </row>
    <row r="245" spans="1:34" s="89" customFormat="1" ht="66.75" customHeight="1">
      <c r="A245" s="64"/>
      <c r="B245" s="64"/>
      <c r="C245" s="64"/>
      <c r="D245" s="29" t="s">
        <v>449</v>
      </c>
      <c r="E245" s="30">
        <v>16800</v>
      </c>
      <c r="F245" s="106"/>
      <c r="G245" s="16"/>
      <c r="H245" s="30"/>
      <c r="I245" s="106"/>
      <c r="J245" s="16"/>
      <c r="K245" s="32"/>
      <c r="L245" s="32"/>
      <c r="M245" s="32"/>
      <c r="N245" s="32">
        <v>8400</v>
      </c>
      <c r="O245" s="31"/>
      <c r="P245" s="32"/>
      <c r="Q245" s="32"/>
      <c r="R245" s="32"/>
      <c r="S245" s="77"/>
      <c r="T245" s="77"/>
      <c r="U245" s="77"/>
      <c r="V245" s="77"/>
      <c r="W245" s="77"/>
      <c r="X245" s="77"/>
      <c r="Y245" s="77"/>
      <c r="Z245" s="77"/>
      <c r="AA245" s="77"/>
      <c r="AB245" s="165"/>
      <c r="AC245" s="98"/>
      <c r="AD245" s="98"/>
      <c r="AE245" s="105"/>
      <c r="AF245" s="105"/>
      <c r="AG245" s="105"/>
      <c r="AH245" s="105"/>
    </row>
    <row r="246" spans="1:34" s="89" customFormat="1" ht="26.25" customHeight="1">
      <c r="A246" s="64"/>
      <c r="B246" s="64"/>
      <c r="C246" s="64"/>
      <c r="D246" s="29" t="s">
        <v>631</v>
      </c>
      <c r="E246" s="30">
        <v>5600</v>
      </c>
      <c r="F246" s="106"/>
      <c r="G246" s="16"/>
      <c r="H246" s="30"/>
      <c r="I246" s="106"/>
      <c r="J246" s="16"/>
      <c r="K246" s="32"/>
      <c r="L246" s="32"/>
      <c r="M246" s="32"/>
      <c r="N246" s="32">
        <v>2800</v>
      </c>
      <c r="O246" s="31"/>
      <c r="P246" s="32"/>
      <c r="Q246" s="32"/>
      <c r="R246" s="32"/>
      <c r="S246" s="77"/>
      <c r="T246" s="77"/>
      <c r="U246" s="77"/>
      <c r="V246" s="77"/>
      <c r="W246" s="77"/>
      <c r="X246" s="77"/>
      <c r="Y246" s="77"/>
      <c r="Z246" s="77"/>
      <c r="AA246" s="77"/>
      <c r="AB246" s="165"/>
      <c r="AC246" s="98"/>
      <c r="AD246" s="98"/>
      <c r="AE246" s="105"/>
      <c r="AF246" s="105"/>
      <c r="AG246" s="105"/>
      <c r="AH246" s="105"/>
    </row>
    <row r="247" spans="1:34" s="89" customFormat="1" ht="24" customHeight="1">
      <c r="A247" s="52"/>
      <c r="B247" s="52"/>
      <c r="C247" s="52"/>
      <c r="D247" s="29" t="s">
        <v>632</v>
      </c>
      <c r="E247" s="30">
        <v>11749</v>
      </c>
      <c r="F247" s="106"/>
      <c r="G247" s="16"/>
      <c r="H247" s="30"/>
      <c r="I247" s="106"/>
      <c r="J247" s="16"/>
      <c r="K247" s="32"/>
      <c r="L247" s="32"/>
      <c r="M247" s="32"/>
      <c r="N247" s="32">
        <v>6000</v>
      </c>
      <c r="O247" s="31"/>
      <c r="P247" s="32"/>
      <c r="Q247" s="32"/>
      <c r="R247" s="32"/>
      <c r="S247" s="77"/>
      <c r="T247" s="77"/>
      <c r="U247" s="77"/>
      <c r="V247" s="77"/>
      <c r="W247" s="77"/>
      <c r="X247" s="77"/>
      <c r="Y247" s="77"/>
      <c r="Z247" s="77"/>
      <c r="AA247" s="77"/>
      <c r="AB247" s="166"/>
      <c r="AC247" s="98"/>
      <c r="AD247" s="98"/>
      <c r="AE247" s="105"/>
      <c r="AF247" s="105"/>
      <c r="AG247" s="105"/>
      <c r="AH247" s="105"/>
    </row>
    <row r="248" spans="1:34" s="89" customFormat="1" ht="104.25" customHeight="1">
      <c r="A248" s="63">
        <v>118</v>
      </c>
      <c r="B248" s="78" t="s">
        <v>616</v>
      </c>
      <c r="C248" s="78" t="s">
        <v>617</v>
      </c>
      <c r="D248" s="28" t="s">
        <v>879</v>
      </c>
      <c r="E248" s="30"/>
      <c r="F248" s="106"/>
      <c r="G248" s="16"/>
      <c r="H248" s="30"/>
      <c r="I248" s="106"/>
      <c r="J248" s="16"/>
      <c r="K248" s="32"/>
      <c r="L248" s="32"/>
      <c r="M248" s="32"/>
      <c r="N248" s="32"/>
      <c r="O248" s="31"/>
      <c r="P248" s="32"/>
      <c r="Q248" s="32"/>
      <c r="R248" s="32"/>
      <c r="S248" s="77"/>
      <c r="T248" s="77"/>
      <c r="U248" s="77"/>
      <c r="V248" s="77"/>
      <c r="W248" s="77"/>
      <c r="X248" s="77"/>
      <c r="Y248" s="77"/>
      <c r="Z248" s="77"/>
      <c r="AA248" s="77"/>
      <c r="AB248" s="37"/>
      <c r="AC248" s="98"/>
      <c r="AD248" s="98"/>
      <c r="AE248" s="105"/>
      <c r="AF248" s="105"/>
      <c r="AG248" s="105"/>
      <c r="AH248" s="105"/>
    </row>
    <row r="249" spans="1:34" s="89" customFormat="1" ht="39" customHeight="1">
      <c r="A249" s="64"/>
      <c r="B249" s="79"/>
      <c r="C249" s="79"/>
      <c r="D249" s="28" t="s">
        <v>618</v>
      </c>
      <c r="E249" s="30">
        <v>2700</v>
      </c>
      <c r="F249" s="106"/>
      <c r="G249" s="16"/>
      <c r="H249" s="30"/>
      <c r="I249" s="106"/>
      <c r="J249" s="16"/>
      <c r="K249" s="32"/>
      <c r="L249" s="32"/>
      <c r="M249" s="32"/>
      <c r="N249" s="32">
        <v>2700</v>
      </c>
      <c r="O249" s="31"/>
      <c r="P249" s="32"/>
      <c r="Q249" s="32"/>
      <c r="R249" s="32"/>
      <c r="S249" s="77"/>
      <c r="T249" s="77"/>
      <c r="U249" s="77"/>
      <c r="V249" s="77"/>
      <c r="W249" s="77"/>
      <c r="X249" s="77"/>
      <c r="Y249" s="77"/>
      <c r="Z249" s="77"/>
      <c r="AA249" s="77"/>
      <c r="AB249" s="37"/>
      <c r="AC249" s="98"/>
      <c r="AD249" s="98"/>
      <c r="AE249" s="105"/>
      <c r="AF249" s="105"/>
      <c r="AG249" s="105"/>
      <c r="AH249" s="105"/>
    </row>
    <row r="250" spans="1:34" s="89" customFormat="1" ht="46.5" customHeight="1">
      <c r="A250" s="64"/>
      <c r="B250" s="79"/>
      <c r="C250" s="79"/>
      <c r="D250" s="28" t="s">
        <v>619</v>
      </c>
      <c r="E250" s="30">
        <v>500</v>
      </c>
      <c r="F250" s="106"/>
      <c r="G250" s="16"/>
      <c r="H250" s="30"/>
      <c r="I250" s="106"/>
      <c r="J250" s="16"/>
      <c r="K250" s="32"/>
      <c r="L250" s="32"/>
      <c r="M250" s="32"/>
      <c r="N250" s="32">
        <v>500</v>
      </c>
      <c r="O250" s="31"/>
      <c r="P250" s="32"/>
      <c r="Q250" s="32"/>
      <c r="R250" s="32"/>
      <c r="S250" s="77"/>
      <c r="T250" s="77"/>
      <c r="U250" s="77"/>
      <c r="V250" s="77"/>
      <c r="W250" s="77"/>
      <c r="X250" s="77"/>
      <c r="Y250" s="77"/>
      <c r="Z250" s="77"/>
      <c r="AA250" s="77"/>
      <c r="AB250" s="37"/>
      <c r="AC250" s="98"/>
      <c r="AD250" s="98"/>
      <c r="AE250" s="105"/>
      <c r="AF250" s="105"/>
      <c r="AG250" s="105"/>
      <c r="AH250" s="105"/>
    </row>
    <row r="251" spans="1:34" s="89" customFormat="1" ht="46.5" customHeight="1">
      <c r="A251" s="64"/>
      <c r="B251" s="79"/>
      <c r="C251" s="79"/>
      <c r="D251" s="28" t="s">
        <v>620</v>
      </c>
      <c r="E251" s="30">
        <v>1500</v>
      </c>
      <c r="F251" s="106"/>
      <c r="G251" s="16"/>
      <c r="H251" s="30"/>
      <c r="I251" s="106"/>
      <c r="J251" s="16"/>
      <c r="K251" s="32"/>
      <c r="L251" s="32"/>
      <c r="M251" s="32"/>
      <c r="N251" s="32">
        <v>1500</v>
      </c>
      <c r="O251" s="31"/>
      <c r="P251" s="32"/>
      <c r="Q251" s="32"/>
      <c r="R251" s="32"/>
      <c r="S251" s="77"/>
      <c r="T251" s="77"/>
      <c r="U251" s="77"/>
      <c r="V251" s="77"/>
      <c r="W251" s="77"/>
      <c r="X251" s="77"/>
      <c r="Y251" s="77"/>
      <c r="Z251" s="77"/>
      <c r="AA251" s="77"/>
      <c r="AB251" s="37"/>
      <c r="AC251" s="98"/>
      <c r="AD251" s="98"/>
      <c r="AE251" s="105"/>
      <c r="AF251" s="105"/>
      <c r="AG251" s="105"/>
      <c r="AH251" s="105"/>
    </row>
    <row r="252" spans="1:34" s="89" customFormat="1" ht="39" customHeight="1">
      <c r="A252" s="64"/>
      <c r="B252" s="79"/>
      <c r="C252" s="79"/>
      <c r="D252" s="28" t="s">
        <v>621</v>
      </c>
      <c r="E252" s="30">
        <v>42000</v>
      </c>
      <c r="F252" s="106"/>
      <c r="G252" s="16"/>
      <c r="H252" s="30"/>
      <c r="I252" s="106"/>
      <c r="J252" s="16"/>
      <c r="K252" s="32"/>
      <c r="L252" s="32"/>
      <c r="M252" s="32"/>
      <c r="N252" s="32"/>
      <c r="O252" s="31"/>
      <c r="P252" s="32"/>
      <c r="Q252" s="32"/>
      <c r="R252" s="32"/>
      <c r="S252" s="77"/>
      <c r="T252" s="77"/>
      <c r="U252" s="77"/>
      <c r="V252" s="77"/>
      <c r="W252" s="77"/>
      <c r="X252" s="77"/>
      <c r="Y252" s="77"/>
      <c r="Z252" s="77"/>
      <c r="AA252" s="77"/>
      <c r="AB252" s="37"/>
      <c r="AC252" s="98"/>
      <c r="AD252" s="98"/>
      <c r="AE252" s="105"/>
      <c r="AF252" s="105"/>
      <c r="AG252" s="105"/>
      <c r="AH252" s="105"/>
    </row>
    <row r="253" spans="1:34" s="89" customFormat="1" ht="61.5" customHeight="1">
      <c r="A253" s="64"/>
      <c r="B253" s="79"/>
      <c r="C253" s="79"/>
      <c r="D253" s="28" t="s">
        <v>622</v>
      </c>
      <c r="E253" s="30">
        <v>142000</v>
      </c>
      <c r="F253" s="106"/>
      <c r="G253" s="16"/>
      <c r="H253" s="30"/>
      <c r="I253" s="106"/>
      <c r="J253" s="16"/>
      <c r="K253" s="32"/>
      <c r="L253" s="32"/>
      <c r="M253" s="32"/>
      <c r="N253" s="32"/>
      <c r="O253" s="31"/>
      <c r="P253" s="32"/>
      <c r="Q253" s="32"/>
      <c r="R253" s="32"/>
      <c r="S253" s="77"/>
      <c r="T253" s="77"/>
      <c r="U253" s="77"/>
      <c r="V253" s="77"/>
      <c r="W253" s="77"/>
      <c r="X253" s="77"/>
      <c r="Y253" s="77"/>
      <c r="Z253" s="77"/>
      <c r="AA253" s="77"/>
      <c r="AB253" s="37"/>
      <c r="AC253" s="98"/>
      <c r="AD253" s="98"/>
      <c r="AE253" s="105"/>
      <c r="AF253" s="105"/>
      <c r="AG253" s="105"/>
      <c r="AH253" s="105"/>
    </row>
    <row r="254" spans="1:34" s="89" customFormat="1" ht="39" customHeight="1">
      <c r="A254" s="52"/>
      <c r="B254" s="74"/>
      <c r="C254" s="74"/>
      <c r="D254" s="28" t="s">
        <v>623</v>
      </c>
      <c r="E254" s="30">
        <v>215000</v>
      </c>
      <c r="F254" s="106"/>
      <c r="G254" s="16"/>
      <c r="H254" s="30"/>
      <c r="I254" s="106"/>
      <c r="J254" s="16"/>
      <c r="K254" s="32"/>
      <c r="L254" s="32"/>
      <c r="M254" s="32"/>
      <c r="N254" s="32"/>
      <c r="O254" s="117"/>
      <c r="P254" s="32"/>
      <c r="Q254" s="32"/>
      <c r="R254" s="32"/>
      <c r="S254" s="77"/>
      <c r="T254" s="77"/>
      <c r="U254" s="77"/>
      <c r="V254" s="77"/>
      <c r="W254" s="77"/>
      <c r="X254" s="77"/>
      <c r="Y254" s="77"/>
      <c r="Z254" s="77"/>
      <c r="AA254" s="77"/>
      <c r="AB254" s="37"/>
      <c r="AC254" s="98"/>
      <c r="AD254" s="98"/>
      <c r="AE254" s="105"/>
      <c r="AF254" s="105"/>
      <c r="AG254" s="105"/>
      <c r="AH254" s="105"/>
    </row>
    <row r="255" spans="1:34" s="89" customFormat="1" ht="120" customHeight="1">
      <c r="A255" s="63">
        <v>119</v>
      </c>
      <c r="B255" s="63" t="s">
        <v>70</v>
      </c>
      <c r="C255" s="63" t="s">
        <v>71</v>
      </c>
      <c r="D255" s="29" t="s">
        <v>592</v>
      </c>
      <c r="E255" s="30"/>
      <c r="F255" s="106"/>
      <c r="G255" s="16"/>
      <c r="H255" s="30"/>
      <c r="I255" s="106"/>
      <c r="J255" s="16"/>
      <c r="K255" s="32"/>
      <c r="L255" s="32"/>
      <c r="M255" s="32"/>
      <c r="N255" s="32"/>
      <c r="O255" s="31"/>
      <c r="P255" s="32"/>
      <c r="Q255" s="32"/>
      <c r="R255" s="32"/>
      <c r="S255" s="77"/>
      <c r="T255" s="77"/>
      <c r="U255" s="77"/>
      <c r="V255" s="77"/>
      <c r="W255" s="77"/>
      <c r="X255" s="77"/>
      <c r="Y255" s="77"/>
      <c r="Z255" s="77"/>
      <c r="AA255" s="77"/>
      <c r="AB255" s="37"/>
      <c r="AC255" s="98"/>
      <c r="AD255" s="98"/>
      <c r="AE255" s="105"/>
      <c r="AF255" s="105"/>
      <c r="AG255" s="105"/>
      <c r="AH255" s="105"/>
    </row>
    <row r="256" spans="1:34" s="89" customFormat="1" ht="33" customHeight="1">
      <c r="A256" s="64"/>
      <c r="B256" s="64"/>
      <c r="C256" s="64"/>
      <c r="D256" s="29" t="s">
        <v>72</v>
      </c>
      <c r="E256" s="30">
        <v>800</v>
      </c>
      <c r="F256" s="106"/>
      <c r="G256" s="16"/>
      <c r="H256" s="30"/>
      <c r="I256" s="106"/>
      <c r="J256" s="16"/>
      <c r="K256" s="32"/>
      <c r="L256" s="32"/>
      <c r="M256" s="32"/>
      <c r="N256" s="32"/>
      <c r="O256" s="31">
        <v>800</v>
      </c>
      <c r="P256" s="32"/>
      <c r="Q256" s="32"/>
      <c r="R256" s="32"/>
      <c r="S256" s="77"/>
      <c r="T256" s="77"/>
      <c r="U256" s="77"/>
      <c r="V256" s="77"/>
      <c r="W256" s="77"/>
      <c r="X256" s="77"/>
      <c r="Y256" s="77"/>
      <c r="Z256" s="77"/>
      <c r="AA256" s="77"/>
      <c r="AB256" s="37"/>
      <c r="AC256" s="98"/>
      <c r="AD256" s="98"/>
      <c r="AE256" s="105"/>
      <c r="AF256" s="105"/>
      <c r="AG256" s="105"/>
      <c r="AH256" s="105"/>
    </row>
    <row r="257" spans="1:34" s="89" customFormat="1" ht="21" customHeight="1">
      <c r="A257" s="52"/>
      <c r="B257" s="52"/>
      <c r="C257" s="52"/>
      <c r="D257" s="29" t="s">
        <v>73</v>
      </c>
      <c r="E257" s="30">
        <v>3000</v>
      </c>
      <c r="F257" s="106"/>
      <c r="G257" s="16"/>
      <c r="H257" s="30"/>
      <c r="I257" s="106"/>
      <c r="J257" s="16"/>
      <c r="K257" s="32"/>
      <c r="L257" s="32"/>
      <c r="M257" s="32"/>
      <c r="N257" s="32"/>
      <c r="O257" s="31">
        <v>3000</v>
      </c>
      <c r="P257" s="32"/>
      <c r="Q257" s="32"/>
      <c r="R257" s="32"/>
      <c r="S257" s="77"/>
      <c r="T257" s="77"/>
      <c r="U257" s="77"/>
      <c r="V257" s="77"/>
      <c r="W257" s="77"/>
      <c r="X257" s="77"/>
      <c r="Y257" s="77"/>
      <c r="Z257" s="77"/>
      <c r="AA257" s="77"/>
      <c r="AB257" s="37"/>
      <c r="AC257" s="98"/>
      <c r="AD257" s="98"/>
      <c r="AE257" s="105"/>
      <c r="AF257" s="105"/>
      <c r="AG257" s="105"/>
      <c r="AH257" s="105"/>
    </row>
    <row r="258" spans="1:34" s="89" customFormat="1" ht="121.5" customHeight="1">
      <c r="A258" s="78">
        <v>120</v>
      </c>
      <c r="B258" s="63" t="s">
        <v>82</v>
      </c>
      <c r="C258" s="63" t="s">
        <v>74</v>
      </c>
      <c r="D258" s="53" t="s">
        <v>666</v>
      </c>
      <c r="E258" s="30"/>
      <c r="F258" s="106"/>
      <c r="G258" s="16"/>
      <c r="H258" s="30"/>
      <c r="I258" s="106"/>
      <c r="J258" s="16"/>
      <c r="K258" s="32"/>
      <c r="L258" s="32"/>
      <c r="M258" s="32"/>
      <c r="N258" s="32"/>
      <c r="O258" s="31"/>
      <c r="P258" s="32"/>
      <c r="Q258" s="32"/>
      <c r="R258" s="32"/>
      <c r="S258" s="77"/>
      <c r="T258" s="77"/>
      <c r="U258" s="77"/>
      <c r="V258" s="77"/>
      <c r="W258" s="77"/>
      <c r="X258" s="77"/>
      <c r="Y258" s="77"/>
      <c r="Z258" s="77"/>
      <c r="AA258" s="77"/>
      <c r="AB258" s="37"/>
      <c r="AC258" s="98"/>
      <c r="AD258" s="98"/>
      <c r="AE258" s="105"/>
      <c r="AF258" s="105"/>
      <c r="AG258" s="105"/>
      <c r="AH258" s="105"/>
    </row>
    <row r="259" spans="1:34" s="89" customFormat="1" ht="48.75" customHeight="1">
      <c r="A259" s="64"/>
      <c r="B259" s="64"/>
      <c r="C259" s="64"/>
      <c r="D259" s="29" t="s">
        <v>77</v>
      </c>
      <c r="E259" s="30">
        <v>6000</v>
      </c>
      <c r="F259" s="106"/>
      <c r="G259" s="16"/>
      <c r="H259" s="30"/>
      <c r="I259" s="106"/>
      <c r="J259" s="16"/>
      <c r="K259" s="32"/>
      <c r="L259" s="32"/>
      <c r="M259" s="32"/>
      <c r="N259" s="32">
        <v>6000</v>
      </c>
      <c r="O259" s="31"/>
      <c r="P259" s="32"/>
      <c r="Q259" s="32"/>
      <c r="R259" s="32"/>
      <c r="S259" s="77"/>
      <c r="T259" s="77"/>
      <c r="U259" s="77"/>
      <c r="V259" s="77"/>
      <c r="W259" s="77"/>
      <c r="X259" s="77"/>
      <c r="Y259" s="77"/>
      <c r="Z259" s="77"/>
      <c r="AA259" s="77"/>
      <c r="AB259" s="37" t="s">
        <v>959</v>
      </c>
      <c r="AC259" s="98"/>
      <c r="AD259" s="98"/>
      <c r="AE259" s="105"/>
      <c r="AF259" s="105"/>
      <c r="AG259" s="105"/>
      <c r="AH259" s="105"/>
    </row>
    <row r="260" spans="1:34" s="89" customFormat="1" ht="43.5" customHeight="1">
      <c r="A260" s="64"/>
      <c r="B260" s="64"/>
      <c r="C260" s="64"/>
      <c r="D260" s="29" t="s">
        <v>78</v>
      </c>
      <c r="E260" s="30">
        <v>4000</v>
      </c>
      <c r="F260" s="106"/>
      <c r="G260" s="16"/>
      <c r="H260" s="30"/>
      <c r="I260" s="106"/>
      <c r="J260" s="16"/>
      <c r="K260" s="32"/>
      <c r="L260" s="32"/>
      <c r="M260" s="32"/>
      <c r="N260" s="32"/>
      <c r="O260" s="31"/>
      <c r="P260" s="32"/>
      <c r="Q260" s="32"/>
      <c r="R260" s="32"/>
      <c r="S260" s="77"/>
      <c r="T260" s="77"/>
      <c r="U260" s="77"/>
      <c r="V260" s="77"/>
      <c r="W260" s="77"/>
      <c r="X260" s="77"/>
      <c r="Y260" s="77"/>
      <c r="Z260" s="77"/>
      <c r="AA260" s="77"/>
      <c r="AB260" s="37"/>
      <c r="AC260" s="98"/>
      <c r="AD260" s="98"/>
      <c r="AE260" s="105"/>
      <c r="AF260" s="105"/>
      <c r="AG260" s="105"/>
      <c r="AH260" s="105"/>
    </row>
    <row r="261" spans="1:34" s="89" customFormat="1" ht="39.75" customHeight="1">
      <c r="A261" s="64"/>
      <c r="B261" s="64"/>
      <c r="C261" s="64"/>
      <c r="D261" s="29" t="s">
        <v>79</v>
      </c>
      <c r="E261" s="30">
        <v>500</v>
      </c>
      <c r="F261" s="106"/>
      <c r="G261" s="16"/>
      <c r="H261" s="30"/>
      <c r="I261" s="106"/>
      <c r="J261" s="16"/>
      <c r="K261" s="32"/>
      <c r="L261" s="32"/>
      <c r="M261" s="32"/>
      <c r="N261" s="32"/>
      <c r="O261" s="31"/>
      <c r="P261" s="32"/>
      <c r="Q261" s="32"/>
      <c r="R261" s="32"/>
      <c r="S261" s="77"/>
      <c r="T261" s="77"/>
      <c r="U261" s="77"/>
      <c r="V261" s="77"/>
      <c r="W261" s="77"/>
      <c r="X261" s="77"/>
      <c r="Y261" s="77"/>
      <c r="Z261" s="77"/>
      <c r="AA261" s="77"/>
      <c r="AB261" s="37"/>
      <c r="AC261" s="98"/>
      <c r="AD261" s="98"/>
      <c r="AE261" s="105"/>
      <c r="AF261" s="105"/>
      <c r="AG261" s="105"/>
      <c r="AH261" s="105"/>
    </row>
    <row r="262" spans="1:34" s="89" customFormat="1" ht="29.25" customHeight="1">
      <c r="A262" s="64"/>
      <c r="B262" s="64"/>
      <c r="C262" s="64"/>
      <c r="D262" s="29" t="s">
        <v>80</v>
      </c>
      <c r="E262" s="30">
        <v>3000</v>
      </c>
      <c r="F262" s="106"/>
      <c r="G262" s="16"/>
      <c r="H262" s="30"/>
      <c r="I262" s="106"/>
      <c r="J262" s="16"/>
      <c r="K262" s="32"/>
      <c r="L262" s="32"/>
      <c r="M262" s="32"/>
      <c r="N262" s="32">
        <v>3000</v>
      </c>
      <c r="O262" s="31"/>
      <c r="P262" s="32"/>
      <c r="Q262" s="32"/>
      <c r="R262" s="32"/>
      <c r="S262" s="77"/>
      <c r="T262" s="77"/>
      <c r="U262" s="77"/>
      <c r="V262" s="77"/>
      <c r="W262" s="77"/>
      <c r="X262" s="77"/>
      <c r="Y262" s="77"/>
      <c r="Z262" s="77"/>
      <c r="AA262" s="77"/>
      <c r="AB262" s="37" t="s">
        <v>960</v>
      </c>
      <c r="AC262" s="98"/>
      <c r="AD262" s="98"/>
      <c r="AE262" s="105"/>
      <c r="AF262" s="105"/>
      <c r="AG262" s="105"/>
      <c r="AH262" s="105"/>
    </row>
    <row r="263" spans="1:34" s="89" customFormat="1" ht="39.75" customHeight="1">
      <c r="A263" s="52"/>
      <c r="B263" s="52"/>
      <c r="C263" s="52"/>
      <c r="D263" s="29" t="s">
        <v>81</v>
      </c>
      <c r="E263" s="30">
        <v>500</v>
      </c>
      <c r="F263" s="106"/>
      <c r="G263" s="16"/>
      <c r="H263" s="30"/>
      <c r="I263" s="106"/>
      <c r="J263" s="16"/>
      <c r="K263" s="32"/>
      <c r="L263" s="32"/>
      <c r="M263" s="32"/>
      <c r="N263" s="32">
        <v>500</v>
      </c>
      <c r="O263" s="31"/>
      <c r="P263" s="32"/>
      <c r="Q263" s="32"/>
      <c r="R263" s="32"/>
      <c r="S263" s="77"/>
      <c r="T263" s="77"/>
      <c r="U263" s="77"/>
      <c r="V263" s="77"/>
      <c r="W263" s="77"/>
      <c r="X263" s="77"/>
      <c r="Y263" s="77"/>
      <c r="Z263" s="77"/>
      <c r="AA263" s="77"/>
      <c r="AB263" s="37" t="s">
        <v>960</v>
      </c>
      <c r="AC263" s="98"/>
      <c r="AD263" s="98"/>
      <c r="AE263" s="105"/>
      <c r="AF263" s="105"/>
      <c r="AG263" s="105"/>
      <c r="AH263" s="105"/>
    </row>
    <row r="264" spans="1:34" s="89" customFormat="1" ht="159" customHeight="1">
      <c r="A264" s="16">
        <v>121</v>
      </c>
      <c r="B264" s="16" t="s">
        <v>893</v>
      </c>
      <c r="C264" s="16" t="s">
        <v>894</v>
      </c>
      <c r="D264" s="29" t="s">
        <v>593</v>
      </c>
      <c r="E264" s="30">
        <v>15000</v>
      </c>
      <c r="F264" s="106"/>
      <c r="G264" s="16"/>
      <c r="H264" s="30"/>
      <c r="I264" s="106"/>
      <c r="J264" s="16"/>
      <c r="K264" s="32"/>
      <c r="L264" s="32"/>
      <c r="M264" s="32"/>
      <c r="N264" s="32"/>
      <c r="O264" s="31"/>
      <c r="P264" s="32"/>
      <c r="Q264" s="32"/>
      <c r="R264" s="32"/>
      <c r="S264" s="77"/>
      <c r="T264" s="77"/>
      <c r="U264" s="77"/>
      <c r="V264" s="77"/>
      <c r="W264" s="77"/>
      <c r="X264" s="77"/>
      <c r="Y264" s="77"/>
      <c r="Z264" s="77"/>
      <c r="AA264" s="77"/>
      <c r="AB264" s="37"/>
      <c r="AC264" s="98"/>
      <c r="AD264" s="98"/>
      <c r="AE264" s="105"/>
      <c r="AF264" s="105"/>
      <c r="AG264" s="105"/>
      <c r="AH264" s="105"/>
    </row>
    <row r="265" spans="1:34" s="89" customFormat="1" ht="93" customHeight="1">
      <c r="A265" s="63">
        <v>122</v>
      </c>
      <c r="B265" s="78" t="s">
        <v>895</v>
      </c>
      <c r="C265" s="78" t="s">
        <v>896</v>
      </c>
      <c r="D265" s="28" t="s">
        <v>880</v>
      </c>
      <c r="E265" s="47"/>
      <c r="F265" s="106"/>
      <c r="G265" s="16"/>
      <c r="H265" s="30"/>
      <c r="I265" s="106"/>
      <c r="J265" s="16"/>
      <c r="K265" s="32"/>
      <c r="L265" s="32"/>
      <c r="M265" s="32"/>
      <c r="N265" s="32"/>
      <c r="O265" s="31"/>
      <c r="P265" s="32"/>
      <c r="Q265" s="32"/>
      <c r="R265" s="32"/>
      <c r="S265" s="77"/>
      <c r="T265" s="77"/>
      <c r="U265" s="77"/>
      <c r="V265" s="77"/>
      <c r="W265" s="77"/>
      <c r="X265" s="77"/>
      <c r="Y265" s="77"/>
      <c r="Z265" s="77"/>
      <c r="AA265" s="77"/>
      <c r="AB265" s="37" t="s">
        <v>823</v>
      </c>
      <c r="AC265" s="98"/>
      <c r="AD265" s="98"/>
      <c r="AE265" s="105"/>
      <c r="AF265" s="105"/>
      <c r="AG265" s="105"/>
      <c r="AH265" s="105"/>
    </row>
    <row r="266" spans="1:34" s="89" customFormat="1" ht="22.5" customHeight="1">
      <c r="A266" s="64"/>
      <c r="B266" s="64"/>
      <c r="C266" s="64"/>
      <c r="D266" s="29" t="s">
        <v>897</v>
      </c>
      <c r="E266" s="30">
        <v>136800</v>
      </c>
      <c r="F266" s="106"/>
      <c r="G266" s="16"/>
      <c r="H266" s="30"/>
      <c r="I266" s="106"/>
      <c r="J266" s="16"/>
      <c r="K266" s="32"/>
      <c r="L266" s="32"/>
      <c r="M266" s="32"/>
      <c r="N266" s="32"/>
      <c r="O266" s="31"/>
      <c r="P266" s="32"/>
      <c r="Q266" s="32"/>
      <c r="R266" s="32"/>
      <c r="S266" s="77"/>
      <c r="T266" s="77"/>
      <c r="U266" s="77"/>
      <c r="V266" s="77"/>
      <c r="W266" s="77"/>
      <c r="X266" s="77"/>
      <c r="Y266" s="77"/>
      <c r="Z266" s="77"/>
      <c r="AA266" s="77"/>
      <c r="AB266" s="37"/>
      <c r="AC266" s="98"/>
      <c r="AD266" s="98"/>
      <c r="AE266" s="105"/>
      <c r="AF266" s="105"/>
      <c r="AG266" s="105"/>
      <c r="AH266" s="105"/>
    </row>
    <row r="267" spans="1:34" s="89" customFormat="1" ht="24" customHeight="1">
      <c r="A267" s="64"/>
      <c r="B267" s="64"/>
      <c r="C267" s="64"/>
      <c r="D267" s="29" t="s">
        <v>898</v>
      </c>
      <c r="E267" s="30">
        <v>49658</v>
      </c>
      <c r="F267" s="106"/>
      <c r="G267" s="16"/>
      <c r="H267" s="30"/>
      <c r="I267" s="106"/>
      <c r="J267" s="16"/>
      <c r="K267" s="32"/>
      <c r="L267" s="32"/>
      <c r="M267" s="32"/>
      <c r="N267" s="32"/>
      <c r="O267" s="31"/>
      <c r="P267" s="32"/>
      <c r="Q267" s="32"/>
      <c r="R267" s="32"/>
      <c r="S267" s="77"/>
      <c r="T267" s="77"/>
      <c r="U267" s="77"/>
      <c r="V267" s="77"/>
      <c r="W267" s="77"/>
      <c r="X267" s="77"/>
      <c r="Y267" s="77"/>
      <c r="Z267" s="77"/>
      <c r="AA267" s="77"/>
      <c r="AB267" s="37"/>
      <c r="AC267" s="98"/>
      <c r="AD267" s="98"/>
      <c r="AE267" s="105"/>
      <c r="AF267" s="105"/>
      <c r="AG267" s="105"/>
      <c r="AH267" s="105"/>
    </row>
    <row r="268" spans="1:34" s="89" customFormat="1" ht="39.75" customHeight="1">
      <c r="A268" s="64"/>
      <c r="B268" s="64"/>
      <c r="C268" s="64"/>
      <c r="D268" s="29" t="s">
        <v>899</v>
      </c>
      <c r="E268" s="30">
        <v>2615</v>
      </c>
      <c r="F268" s="106"/>
      <c r="G268" s="16"/>
      <c r="H268" s="30"/>
      <c r="I268" s="106"/>
      <c r="J268" s="16"/>
      <c r="K268" s="32"/>
      <c r="L268" s="32"/>
      <c r="M268" s="32"/>
      <c r="N268" s="32"/>
      <c r="O268" s="31"/>
      <c r="P268" s="32"/>
      <c r="Q268" s="32"/>
      <c r="R268" s="32"/>
      <c r="S268" s="77"/>
      <c r="T268" s="77"/>
      <c r="U268" s="77"/>
      <c r="V268" s="77"/>
      <c r="W268" s="77"/>
      <c r="X268" s="77"/>
      <c r="Y268" s="77"/>
      <c r="Z268" s="77"/>
      <c r="AA268" s="77"/>
      <c r="AB268" s="37"/>
      <c r="AC268" s="98"/>
      <c r="AD268" s="98"/>
      <c r="AE268" s="105"/>
      <c r="AF268" s="105"/>
      <c r="AG268" s="105"/>
      <c r="AH268" s="105"/>
    </row>
    <row r="269" spans="1:34" s="89" customFormat="1" ht="26.25" customHeight="1">
      <c r="A269" s="64"/>
      <c r="B269" s="64"/>
      <c r="C269" s="64"/>
      <c r="D269" s="29" t="s">
        <v>900</v>
      </c>
      <c r="E269" s="30">
        <v>1000</v>
      </c>
      <c r="F269" s="106"/>
      <c r="G269" s="16"/>
      <c r="H269" s="30"/>
      <c r="I269" s="106"/>
      <c r="J269" s="16"/>
      <c r="K269" s="32"/>
      <c r="L269" s="32"/>
      <c r="M269" s="32"/>
      <c r="N269" s="32"/>
      <c r="O269" s="31"/>
      <c r="P269" s="32"/>
      <c r="Q269" s="32"/>
      <c r="R269" s="32"/>
      <c r="S269" s="77"/>
      <c r="T269" s="77"/>
      <c r="U269" s="77"/>
      <c r="V269" s="77"/>
      <c r="W269" s="77"/>
      <c r="X269" s="77"/>
      <c r="Y269" s="77"/>
      <c r="Z269" s="77"/>
      <c r="AA269" s="77"/>
      <c r="AB269" s="37"/>
      <c r="AC269" s="98"/>
      <c r="AD269" s="98"/>
      <c r="AE269" s="105"/>
      <c r="AF269" s="105"/>
      <c r="AG269" s="105"/>
      <c r="AH269" s="105"/>
    </row>
    <row r="270" spans="1:34" s="89" customFormat="1" ht="28.5" customHeight="1">
      <c r="A270" s="52"/>
      <c r="B270" s="52"/>
      <c r="C270" s="52"/>
      <c r="D270" s="29" t="s">
        <v>901</v>
      </c>
      <c r="E270" s="30">
        <v>3600</v>
      </c>
      <c r="F270" s="106"/>
      <c r="G270" s="16"/>
      <c r="H270" s="30"/>
      <c r="I270" s="106"/>
      <c r="J270" s="16"/>
      <c r="K270" s="32"/>
      <c r="L270" s="32"/>
      <c r="M270" s="32"/>
      <c r="N270" s="32"/>
      <c r="O270" s="31"/>
      <c r="P270" s="32"/>
      <c r="Q270" s="32"/>
      <c r="R270" s="32"/>
      <c r="S270" s="77"/>
      <c r="T270" s="77"/>
      <c r="U270" s="77"/>
      <c r="V270" s="77"/>
      <c r="W270" s="77"/>
      <c r="X270" s="77"/>
      <c r="Y270" s="77"/>
      <c r="Z270" s="77"/>
      <c r="AA270" s="77"/>
      <c r="AB270" s="37"/>
      <c r="AC270" s="98"/>
      <c r="AD270" s="98"/>
      <c r="AE270" s="105"/>
      <c r="AF270" s="105"/>
      <c r="AG270" s="105"/>
      <c r="AH270" s="105"/>
    </row>
    <row r="271" spans="1:34" s="89" customFormat="1" ht="114.75" customHeight="1">
      <c r="A271" s="63">
        <v>123</v>
      </c>
      <c r="B271" s="63" t="s">
        <v>824</v>
      </c>
      <c r="C271" s="78" t="s">
        <v>902</v>
      </c>
      <c r="D271" s="28" t="s">
        <v>881</v>
      </c>
      <c r="E271" s="47"/>
      <c r="F271" s="107"/>
      <c r="G271" s="50"/>
      <c r="H271" s="47"/>
      <c r="I271" s="107"/>
      <c r="J271" s="50"/>
      <c r="K271" s="31"/>
      <c r="L271" s="31"/>
      <c r="M271" s="31"/>
      <c r="N271" s="31"/>
      <c r="O271" s="31"/>
      <c r="P271" s="32"/>
      <c r="Q271" s="32"/>
      <c r="R271" s="32"/>
      <c r="S271" s="77"/>
      <c r="T271" s="77"/>
      <c r="U271" s="77"/>
      <c r="V271" s="77"/>
      <c r="W271" s="77"/>
      <c r="X271" s="77"/>
      <c r="Y271" s="77"/>
      <c r="Z271" s="77"/>
      <c r="AA271" s="77"/>
      <c r="AB271" s="140" t="s">
        <v>318</v>
      </c>
      <c r="AC271" s="98"/>
      <c r="AD271" s="98"/>
      <c r="AE271" s="105"/>
      <c r="AF271" s="105"/>
      <c r="AG271" s="105"/>
      <c r="AH271" s="105"/>
    </row>
    <row r="272" spans="1:34" s="89" customFormat="1" ht="32.25" customHeight="1">
      <c r="A272" s="64"/>
      <c r="B272" s="64"/>
      <c r="C272" s="79"/>
      <c r="D272" s="28" t="s">
        <v>505</v>
      </c>
      <c r="E272" s="47">
        <v>4500</v>
      </c>
      <c r="F272" s="107"/>
      <c r="G272" s="50"/>
      <c r="H272" s="47"/>
      <c r="I272" s="107"/>
      <c r="J272" s="50"/>
      <c r="K272" s="31"/>
      <c r="L272" s="31"/>
      <c r="M272" s="31"/>
      <c r="N272" s="31">
        <v>4500</v>
      </c>
      <c r="O272" s="31"/>
      <c r="P272" s="32"/>
      <c r="Q272" s="32"/>
      <c r="R272" s="32"/>
      <c r="S272" s="77"/>
      <c r="T272" s="77"/>
      <c r="U272" s="77"/>
      <c r="V272" s="77"/>
      <c r="W272" s="77"/>
      <c r="X272" s="77"/>
      <c r="Y272" s="77"/>
      <c r="Z272" s="77"/>
      <c r="AA272" s="77"/>
      <c r="AB272" s="165"/>
      <c r="AC272" s="98"/>
      <c r="AD272" s="98"/>
      <c r="AE272" s="105"/>
      <c r="AF272" s="105"/>
      <c r="AG272" s="105"/>
      <c r="AH272" s="105"/>
    </row>
    <row r="273" spans="1:34" s="89" customFormat="1" ht="28.5" customHeight="1">
      <c r="A273" s="64"/>
      <c r="B273" s="64"/>
      <c r="C273" s="79"/>
      <c r="D273" s="28" t="s">
        <v>504</v>
      </c>
      <c r="E273" s="47">
        <v>3000</v>
      </c>
      <c r="F273" s="107"/>
      <c r="G273" s="50"/>
      <c r="H273" s="47"/>
      <c r="I273" s="107"/>
      <c r="J273" s="50"/>
      <c r="K273" s="31"/>
      <c r="L273" s="31"/>
      <c r="M273" s="31"/>
      <c r="N273" s="31">
        <v>1500</v>
      </c>
      <c r="O273" s="31"/>
      <c r="P273" s="32"/>
      <c r="Q273" s="32"/>
      <c r="R273" s="32"/>
      <c r="S273" s="77"/>
      <c r="T273" s="77"/>
      <c r="U273" s="77"/>
      <c r="V273" s="77"/>
      <c r="W273" s="77"/>
      <c r="X273" s="77"/>
      <c r="Y273" s="77"/>
      <c r="Z273" s="77"/>
      <c r="AA273" s="77"/>
      <c r="AB273" s="165"/>
      <c r="AC273" s="98"/>
      <c r="AD273" s="98"/>
      <c r="AE273" s="105"/>
      <c r="AF273" s="105"/>
      <c r="AG273" s="105"/>
      <c r="AH273" s="105"/>
    </row>
    <row r="274" spans="1:34" s="89" customFormat="1" ht="18.75" customHeight="1">
      <c r="A274" s="99"/>
      <c r="B274" s="64"/>
      <c r="C274" s="79"/>
      <c r="D274" s="28" t="s">
        <v>506</v>
      </c>
      <c r="E274" s="47">
        <v>4000</v>
      </c>
      <c r="F274" s="107"/>
      <c r="G274" s="50"/>
      <c r="H274" s="47"/>
      <c r="I274" s="107"/>
      <c r="J274" s="50"/>
      <c r="K274" s="31"/>
      <c r="L274" s="31"/>
      <c r="M274" s="31"/>
      <c r="N274" s="31">
        <v>2000</v>
      </c>
      <c r="O274" s="31"/>
      <c r="P274" s="32"/>
      <c r="Q274" s="32"/>
      <c r="R274" s="32"/>
      <c r="S274" s="77"/>
      <c r="T274" s="77"/>
      <c r="U274" s="77"/>
      <c r="V274" s="77"/>
      <c r="W274" s="77"/>
      <c r="X274" s="77"/>
      <c r="Y274" s="77"/>
      <c r="Z274" s="77"/>
      <c r="AA274" s="77"/>
      <c r="AB274" s="165"/>
      <c r="AC274" s="98"/>
      <c r="AD274" s="98"/>
      <c r="AE274" s="105"/>
      <c r="AF274" s="105"/>
      <c r="AG274" s="105"/>
      <c r="AH274" s="105"/>
    </row>
    <row r="275" spans="1:34" s="89" customFormat="1" ht="20.25" customHeight="1">
      <c r="A275" s="64"/>
      <c r="B275" s="64"/>
      <c r="C275" s="79"/>
      <c r="D275" s="28" t="s">
        <v>508</v>
      </c>
      <c r="E275" s="47">
        <v>2000</v>
      </c>
      <c r="F275" s="107"/>
      <c r="G275" s="50"/>
      <c r="H275" s="47"/>
      <c r="I275" s="107"/>
      <c r="J275" s="50"/>
      <c r="K275" s="31"/>
      <c r="L275" s="31"/>
      <c r="M275" s="31"/>
      <c r="N275" s="31"/>
      <c r="O275" s="31"/>
      <c r="P275" s="32"/>
      <c r="Q275" s="32"/>
      <c r="R275" s="32"/>
      <c r="S275" s="77"/>
      <c r="T275" s="77"/>
      <c r="U275" s="77"/>
      <c r="V275" s="77"/>
      <c r="W275" s="77"/>
      <c r="X275" s="77"/>
      <c r="Y275" s="77"/>
      <c r="Z275" s="77"/>
      <c r="AA275" s="77"/>
      <c r="AB275" s="165"/>
      <c r="AC275" s="98"/>
      <c r="AD275" s="98"/>
      <c r="AE275" s="105"/>
      <c r="AF275" s="105"/>
      <c r="AG275" s="105"/>
      <c r="AH275" s="105"/>
    </row>
    <row r="276" spans="1:34" s="89" customFormat="1" ht="20.25" customHeight="1">
      <c r="A276" s="64"/>
      <c r="B276" s="64"/>
      <c r="C276" s="79"/>
      <c r="D276" s="28" t="s">
        <v>825</v>
      </c>
      <c r="E276" s="47">
        <v>300</v>
      </c>
      <c r="F276" s="107"/>
      <c r="G276" s="50"/>
      <c r="H276" s="47"/>
      <c r="I276" s="107"/>
      <c r="J276" s="50"/>
      <c r="K276" s="31"/>
      <c r="L276" s="31"/>
      <c r="M276" s="31"/>
      <c r="N276" s="117"/>
      <c r="O276" s="31"/>
      <c r="P276" s="32"/>
      <c r="Q276" s="32"/>
      <c r="R276" s="32"/>
      <c r="S276" s="77"/>
      <c r="T276" s="77"/>
      <c r="U276" s="77"/>
      <c r="V276" s="77"/>
      <c r="W276" s="77"/>
      <c r="X276" s="77"/>
      <c r="Y276" s="77"/>
      <c r="Z276" s="77"/>
      <c r="AA276" s="77"/>
      <c r="AB276" s="165"/>
      <c r="AC276" s="98"/>
      <c r="AD276" s="98"/>
      <c r="AE276" s="105"/>
      <c r="AF276" s="105"/>
      <c r="AG276" s="105"/>
      <c r="AH276" s="105"/>
    </row>
    <row r="277" spans="1:34" s="89" customFormat="1" ht="48.75" customHeight="1">
      <c r="A277" s="52"/>
      <c r="B277" s="52"/>
      <c r="C277" s="74"/>
      <c r="D277" s="28" t="s">
        <v>507</v>
      </c>
      <c r="E277" s="47">
        <v>2500</v>
      </c>
      <c r="F277" s="107"/>
      <c r="G277" s="50"/>
      <c r="H277" s="47"/>
      <c r="I277" s="107"/>
      <c r="J277" s="50"/>
      <c r="K277" s="31"/>
      <c r="L277" s="31"/>
      <c r="M277" s="31"/>
      <c r="N277" s="31">
        <v>1250</v>
      </c>
      <c r="O277" s="31"/>
      <c r="P277" s="32"/>
      <c r="Q277" s="32"/>
      <c r="R277" s="32"/>
      <c r="S277" s="77"/>
      <c r="T277" s="77"/>
      <c r="U277" s="77"/>
      <c r="V277" s="77"/>
      <c r="W277" s="77"/>
      <c r="X277" s="77"/>
      <c r="Y277" s="77"/>
      <c r="Z277" s="77"/>
      <c r="AA277" s="77"/>
      <c r="AB277" s="166"/>
      <c r="AC277" s="98"/>
      <c r="AD277" s="98"/>
      <c r="AE277" s="105"/>
      <c r="AF277" s="105"/>
      <c r="AG277" s="105"/>
      <c r="AH277" s="105"/>
    </row>
    <row r="278" spans="1:34" s="89" customFormat="1" ht="79.5" customHeight="1">
      <c r="A278" s="63">
        <v>124</v>
      </c>
      <c r="B278" s="63" t="s">
        <v>269</v>
      </c>
      <c r="C278" s="78" t="s">
        <v>602</v>
      </c>
      <c r="D278" s="28" t="s">
        <v>882</v>
      </c>
      <c r="E278" s="47"/>
      <c r="F278" s="107"/>
      <c r="G278" s="50"/>
      <c r="H278" s="47"/>
      <c r="I278" s="107"/>
      <c r="J278" s="50"/>
      <c r="K278" s="31"/>
      <c r="L278" s="31"/>
      <c r="M278" s="31"/>
      <c r="N278" s="31"/>
      <c r="O278" s="31"/>
      <c r="P278" s="32"/>
      <c r="Q278" s="32"/>
      <c r="R278" s="32"/>
      <c r="S278" s="77"/>
      <c r="T278" s="77"/>
      <c r="U278" s="77"/>
      <c r="V278" s="77"/>
      <c r="W278" s="77"/>
      <c r="X278" s="77"/>
      <c r="Y278" s="77"/>
      <c r="Z278" s="77"/>
      <c r="AA278" s="77"/>
      <c r="AB278" s="140" t="s">
        <v>319</v>
      </c>
      <c r="AC278" s="98"/>
      <c r="AD278" s="98"/>
      <c r="AE278" s="105"/>
      <c r="AF278" s="105"/>
      <c r="AG278" s="105"/>
      <c r="AH278" s="105"/>
    </row>
    <row r="279" spans="1:34" s="89" customFormat="1" ht="102.75" customHeight="1">
      <c r="A279" s="64"/>
      <c r="B279" s="64"/>
      <c r="C279" s="64"/>
      <c r="D279" s="29" t="s">
        <v>826</v>
      </c>
      <c r="E279" s="30">
        <v>5000</v>
      </c>
      <c r="F279" s="106"/>
      <c r="G279" s="16"/>
      <c r="H279" s="30"/>
      <c r="I279" s="106"/>
      <c r="J279" s="16"/>
      <c r="K279" s="32"/>
      <c r="L279" s="32"/>
      <c r="M279" s="32"/>
      <c r="N279" s="32">
        <v>5000</v>
      </c>
      <c r="O279" s="31"/>
      <c r="P279" s="32"/>
      <c r="Q279" s="32"/>
      <c r="R279" s="32"/>
      <c r="S279" s="77"/>
      <c r="T279" s="77"/>
      <c r="U279" s="77"/>
      <c r="V279" s="77"/>
      <c r="W279" s="77"/>
      <c r="X279" s="77"/>
      <c r="Y279" s="77"/>
      <c r="Z279" s="77"/>
      <c r="AA279" s="77"/>
      <c r="AB279" s="144"/>
      <c r="AC279" s="98"/>
      <c r="AD279" s="98"/>
      <c r="AE279" s="105"/>
      <c r="AF279" s="105"/>
      <c r="AG279" s="105"/>
      <c r="AH279" s="105"/>
    </row>
    <row r="280" spans="1:34" s="89" customFormat="1" ht="99" customHeight="1">
      <c r="A280" s="64"/>
      <c r="B280" s="64"/>
      <c r="C280" s="64"/>
      <c r="D280" s="29" t="s">
        <v>603</v>
      </c>
      <c r="E280" s="30">
        <v>5000</v>
      </c>
      <c r="F280" s="106"/>
      <c r="G280" s="16"/>
      <c r="H280" s="30"/>
      <c r="I280" s="106"/>
      <c r="J280" s="16"/>
      <c r="K280" s="32"/>
      <c r="L280" s="32"/>
      <c r="M280" s="32"/>
      <c r="N280" s="32">
        <v>5000</v>
      </c>
      <c r="O280" s="31"/>
      <c r="P280" s="32"/>
      <c r="Q280" s="32"/>
      <c r="R280" s="32"/>
      <c r="S280" s="77"/>
      <c r="T280" s="77"/>
      <c r="U280" s="77"/>
      <c r="V280" s="77"/>
      <c r="W280" s="77"/>
      <c r="X280" s="77"/>
      <c r="Y280" s="77"/>
      <c r="Z280" s="77"/>
      <c r="AA280" s="77"/>
      <c r="AB280" s="144"/>
      <c r="AC280" s="98"/>
      <c r="AD280" s="98"/>
      <c r="AE280" s="105"/>
      <c r="AF280" s="105"/>
      <c r="AG280" s="105"/>
      <c r="AH280" s="105"/>
    </row>
    <row r="281" spans="1:34" s="89" customFormat="1" ht="72.75" customHeight="1">
      <c r="A281" s="64"/>
      <c r="B281" s="64"/>
      <c r="C281" s="64"/>
      <c r="D281" s="29" t="s">
        <v>604</v>
      </c>
      <c r="E281" s="30">
        <v>500</v>
      </c>
      <c r="F281" s="106"/>
      <c r="G281" s="16"/>
      <c r="H281" s="30"/>
      <c r="I281" s="106"/>
      <c r="J281" s="16"/>
      <c r="K281" s="32"/>
      <c r="L281" s="32"/>
      <c r="M281" s="32"/>
      <c r="N281" s="32">
        <v>500</v>
      </c>
      <c r="O281" s="31"/>
      <c r="P281" s="32"/>
      <c r="Q281" s="32"/>
      <c r="R281" s="32"/>
      <c r="S281" s="77"/>
      <c r="T281" s="77"/>
      <c r="U281" s="77"/>
      <c r="V281" s="77"/>
      <c r="W281" s="77"/>
      <c r="X281" s="77"/>
      <c r="Y281" s="77"/>
      <c r="Z281" s="77"/>
      <c r="AA281" s="77"/>
      <c r="AB281" s="145"/>
      <c r="AC281" s="98"/>
      <c r="AD281" s="98"/>
      <c r="AE281" s="105"/>
      <c r="AF281" s="105"/>
      <c r="AG281" s="105"/>
      <c r="AH281" s="105"/>
    </row>
    <row r="282" spans="1:34" s="89" customFormat="1" ht="126" customHeight="1">
      <c r="A282" s="52"/>
      <c r="B282" s="52"/>
      <c r="C282" s="52"/>
      <c r="D282" s="29" t="s">
        <v>270</v>
      </c>
      <c r="E282" s="30">
        <v>10000</v>
      </c>
      <c r="F282" s="106"/>
      <c r="G282" s="16"/>
      <c r="H282" s="30"/>
      <c r="I282" s="106"/>
      <c r="J282" s="16"/>
      <c r="K282" s="32"/>
      <c r="L282" s="32"/>
      <c r="M282" s="32"/>
      <c r="N282" s="32">
        <v>1500</v>
      </c>
      <c r="O282" s="31"/>
      <c r="P282" s="32"/>
      <c r="Q282" s="32"/>
      <c r="R282" s="32"/>
      <c r="S282" s="77"/>
      <c r="T282" s="77"/>
      <c r="U282" s="77"/>
      <c r="V282" s="77"/>
      <c r="W282" s="77"/>
      <c r="X282" s="77"/>
      <c r="Y282" s="77"/>
      <c r="Z282" s="77"/>
      <c r="AA282" s="77"/>
      <c r="AB282" s="94" t="s">
        <v>320</v>
      </c>
      <c r="AC282" s="98"/>
      <c r="AD282" s="98"/>
      <c r="AE282" s="105"/>
      <c r="AF282" s="105"/>
      <c r="AG282" s="105"/>
      <c r="AH282" s="105"/>
    </row>
    <row r="283" spans="1:34" s="89" customFormat="1" ht="192" customHeight="1">
      <c r="A283" s="123">
        <v>125</v>
      </c>
      <c r="B283" s="123" t="s">
        <v>1016</v>
      </c>
      <c r="C283" s="123" t="s">
        <v>1017</v>
      </c>
      <c r="D283" s="29" t="s">
        <v>1018</v>
      </c>
      <c r="E283" s="30">
        <f>339250.57+37042.51</f>
        <v>376293.08</v>
      </c>
      <c r="F283" s="106"/>
      <c r="G283" s="16"/>
      <c r="H283" s="30"/>
      <c r="I283" s="106"/>
      <c r="J283" s="16"/>
      <c r="K283" s="32"/>
      <c r="L283" s="32"/>
      <c r="M283" s="32"/>
      <c r="N283" s="32">
        <v>151007</v>
      </c>
      <c r="O283" s="31"/>
      <c r="P283" s="32"/>
      <c r="Q283" s="32"/>
      <c r="R283" s="32"/>
      <c r="S283" s="77"/>
      <c r="T283" s="77"/>
      <c r="U283" s="77"/>
      <c r="V283" s="77"/>
      <c r="W283" s="77"/>
      <c r="X283" s="77"/>
      <c r="Y283" s="77"/>
      <c r="Z283" s="77"/>
      <c r="AA283" s="77"/>
      <c r="AB283" s="37" t="s">
        <v>1019</v>
      </c>
      <c r="AC283" s="98"/>
      <c r="AD283" s="98"/>
      <c r="AE283" s="105"/>
      <c r="AF283" s="105"/>
      <c r="AG283" s="105"/>
      <c r="AH283" s="105"/>
    </row>
    <row r="284" spans="1:34" s="89" customFormat="1" ht="64.5" customHeight="1">
      <c r="A284" s="63">
        <v>126</v>
      </c>
      <c r="B284" s="87" t="s">
        <v>865</v>
      </c>
      <c r="C284" s="63" t="s">
        <v>866</v>
      </c>
      <c r="D284" s="29" t="s">
        <v>883</v>
      </c>
      <c r="E284" s="30"/>
      <c r="F284" s="106"/>
      <c r="G284" s="16"/>
      <c r="H284" s="30"/>
      <c r="I284" s="106"/>
      <c r="J284" s="16"/>
      <c r="K284" s="32"/>
      <c r="L284" s="32"/>
      <c r="M284" s="32"/>
      <c r="N284" s="32"/>
      <c r="O284" s="31"/>
      <c r="P284" s="32"/>
      <c r="Q284" s="32"/>
      <c r="R284" s="32"/>
      <c r="S284" s="77"/>
      <c r="T284" s="77"/>
      <c r="U284" s="77"/>
      <c r="V284" s="77"/>
      <c r="W284" s="77"/>
      <c r="X284" s="77"/>
      <c r="Y284" s="77"/>
      <c r="Z284" s="77"/>
      <c r="AA284" s="77"/>
      <c r="AB284" s="140" t="s">
        <v>321</v>
      </c>
      <c r="AC284" s="98"/>
      <c r="AD284" s="98"/>
      <c r="AE284" s="105"/>
      <c r="AF284" s="105"/>
      <c r="AG284" s="105"/>
      <c r="AH284" s="105"/>
    </row>
    <row r="285" spans="1:34" s="89" customFormat="1" ht="54" customHeight="1">
      <c r="A285" s="64"/>
      <c r="B285" s="88"/>
      <c r="C285" s="64"/>
      <c r="D285" s="29" t="s">
        <v>869</v>
      </c>
      <c r="E285" s="30">
        <v>50000</v>
      </c>
      <c r="F285" s="106"/>
      <c r="G285" s="16"/>
      <c r="H285" s="30"/>
      <c r="I285" s="106"/>
      <c r="J285" s="16"/>
      <c r="K285" s="32"/>
      <c r="L285" s="32"/>
      <c r="M285" s="32"/>
      <c r="N285" s="32">
        <v>50000</v>
      </c>
      <c r="O285" s="31"/>
      <c r="P285" s="32"/>
      <c r="Q285" s="32"/>
      <c r="R285" s="32"/>
      <c r="S285" s="77"/>
      <c r="T285" s="77"/>
      <c r="U285" s="77"/>
      <c r="V285" s="77"/>
      <c r="W285" s="77"/>
      <c r="X285" s="77"/>
      <c r="Y285" s="77"/>
      <c r="Z285" s="77"/>
      <c r="AA285" s="77"/>
      <c r="AB285" s="165"/>
      <c r="AC285" s="98"/>
      <c r="AD285" s="98"/>
      <c r="AE285" s="105"/>
      <c r="AF285" s="105"/>
      <c r="AG285" s="105"/>
      <c r="AH285" s="105"/>
    </row>
    <row r="286" spans="1:34" s="89" customFormat="1" ht="45" customHeight="1">
      <c r="A286" s="64"/>
      <c r="B286" s="64"/>
      <c r="C286" s="64"/>
      <c r="D286" s="29" t="s">
        <v>867</v>
      </c>
      <c r="E286" s="30">
        <v>4000</v>
      </c>
      <c r="F286" s="106"/>
      <c r="G286" s="16"/>
      <c r="H286" s="30"/>
      <c r="I286" s="106"/>
      <c r="J286" s="16"/>
      <c r="K286" s="32"/>
      <c r="L286" s="32"/>
      <c r="M286" s="32"/>
      <c r="N286" s="32">
        <v>4000</v>
      </c>
      <c r="O286" s="31"/>
      <c r="P286" s="32"/>
      <c r="Q286" s="32"/>
      <c r="R286" s="32"/>
      <c r="S286" s="77"/>
      <c r="T286" s="77"/>
      <c r="U286" s="77"/>
      <c r="V286" s="77"/>
      <c r="W286" s="77"/>
      <c r="X286" s="77"/>
      <c r="Y286" s="77"/>
      <c r="Z286" s="77"/>
      <c r="AA286" s="77"/>
      <c r="AB286" s="165"/>
      <c r="AC286" s="98"/>
      <c r="AD286" s="98"/>
      <c r="AE286" s="105"/>
      <c r="AF286" s="105"/>
      <c r="AG286" s="105"/>
      <c r="AH286" s="105"/>
    </row>
    <row r="287" spans="1:34" s="89" customFormat="1" ht="76.5" customHeight="1">
      <c r="A287" s="52"/>
      <c r="B287" s="52"/>
      <c r="C287" s="52"/>
      <c r="D287" s="29" t="s">
        <v>868</v>
      </c>
      <c r="E287" s="30">
        <v>5000</v>
      </c>
      <c r="F287" s="106"/>
      <c r="G287" s="16"/>
      <c r="H287" s="30"/>
      <c r="I287" s="106"/>
      <c r="J287" s="16"/>
      <c r="K287" s="32"/>
      <c r="L287" s="32"/>
      <c r="M287" s="32"/>
      <c r="N287" s="32">
        <v>5000</v>
      </c>
      <c r="O287" s="31"/>
      <c r="P287" s="32"/>
      <c r="Q287" s="32"/>
      <c r="R287" s="32"/>
      <c r="S287" s="77"/>
      <c r="T287" s="77"/>
      <c r="U287" s="77"/>
      <c r="V287" s="77"/>
      <c r="W287" s="77"/>
      <c r="X287" s="77"/>
      <c r="Y287" s="77"/>
      <c r="Z287" s="77"/>
      <c r="AA287" s="77"/>
      <c r="AB287" s="166"/>
      <c r="AC287" s="98"/>
      <c r="AD287" s="98"/>
      <c r="AE287" s="105"/>
      <c r="AF287" s="105"/>
      <c r="AG287" s="105"/>
      <c r="AH287" s="105"/>
    </row>
    <row r="288" spans="1:34" s="89" customFormat="1" ht="48" customHeight="1">
      <c r="A288" s="63">
        <v>127</v>
      </c>
      <c r="B288" s="87" t="s">
        <v>870</v>
      </c>
      <c r="C288" s="63" t="s">
        <v>866</v>
      </c>
      <c r="D288" s="29" t="s">
        <v>640</v>
      </c>
      <c r="E288" s="30"/>
      <c r="F288" s="106"/>
      <c r="G288" s="16"/>
      <c r="H288" s="30"/>
      <c r="I288" s="106"/>
      <c r="J288" s="16"/>
      <c r="K288" s="32"/>
      <c r="L288" s="32"/>
      <c r="M288" s="32"/>
      <c r="N288" s="32"/>
      <c r="O288" s="31"/>
      <c r="P288" s="32"/>
      <c r="Q288" s="32"/>
      <c r="R288" s="32"/>
      <c r="S288" s="77"/>
      <c r="T288" s="77"/>
      <c r="U288" s="77"/>
      <c r="V288" s="77"/>
      <c r="W288" s="77"/>
      <c r="X288" s="77"/>
      <c r="Y288" s="77"/>
      <c r="Z288" s="77"/>
      <c r="AA288" s="77"/>
      <c r="AB288" s="37"/>
      <c r="AC288" s="98"/>
      <c r="AD288" s="98"/>
      <c r="AE288" s="105"/>
      <c r="AF288" s="105"/>
      <c r="AG288" s="105"/>
      <c r="AH288" s="105"/>
    </row>
    <row r="289" spans="1:34" s="89" customFormat="1" ht="42" customHeight="1">
      <c r="A289" s="64"/>
      <c r="B289" s="88"/>
      <c r="C289" s="64"/>
      <c r="D289" s="29" t="s">
        <v>871</v>
      </c>
      <c r="E289" s="30">
        <v>158869</v>
      </c>
      <c r="F289" s="106"/>
      <c r="G289" s="16"/>
      <c r="H289" s="30"/>
      <c r="I289" s="106"/>
      <c r="J289" s="16"/>
      <c r="K289" s="32"/>
      <c r="L289" s="32"/>
      <c r="M289" s="32"/>
      <c r="N289" s="32">
        <v>158869</v>
      </c>
      <c r="O289" s="31"/>
      <c r="P289" s="32"/>
      <c r="Q289" s="32"/>
      <c r="R289" s="32"/>
      <c r="S289" s="77"/>
      <c r="T289" s="77"/>
      <c r="U289" s="77"/>
      <c r="V289" s="77"/>
      <c r="W289" s="77"/>
      <c r="X289" s="77"/>
      <c r="Y289" s="77"/>
      <c r="Z289" s="77"/>
      <c r="AA289" s="77"/>
      <c r="AB289" s="37"/>
      <c r="AC289" s="98"/>
      <c r="AD289" s="98"/>
      <c r="AE289" s="105"/>
      <c r="AF289" s="105"/>
      <c r="AG289" s="105"/>
      <c r="AH289" s="105"/>
    </row>
    <row r="290" spans="1:34" s="89" customFormat="1" ht="48" customHeight="1">
      <c r="A290" s="64"/>
      <c r="B290" s="88"/>
      <c r="C290" s="64"/>
      <c r="D290" s="29" t="s">
        <v>872</v>
      </c>
      <c r="E290" s="30">
        <v>34942</v>
      </c>
      <c r="F290" s="106"/>
      <c r="G290" s="16"/>
      <c r="H290" s="30"/>
      <c r="I290" s="106"/>
      <c r="J290" s="16"/>
      <c r="K290" s="32"/>
      <c r="L290" s="32"/>
      <c r="M290" s="32"/>
      <c r="N290" s="32">
        <v>34942</v>
      </c>
      <c r="O290" s="31"/>
      <c r="P290" s="32"/>
      <c r="Q290" s="32"/>
      <c r="R290" s="32"/>
      <c r="S290" s="77"/>
      <c r="T290" s="77"/>
      <c r="U290" s="77"/>
      <c r="V290" s="77"/>
      <c r="W290" s="77"/>
      <c r="X290" s="77"/>
      <c r="Y290" s="77"/>
      <c r="Z290" s="77"/>
      <c r="AA290" s="77"/>
      <c r="AB290" s="37"/>
      <c r="AC290" s="98"/>
      <c r="AD290" s="98"/>
      <c r="AE290" s="105"/>
      <c r="AF290" s="105"/>
      <c r="AG290" s="105"/>
      <c r="AH290" s="105"/>
    </row>
    <row r="291" spans="1:34" s="89" customFormat="1" ht="59.25" customHeight="1">
      <c r="A291" s="64"/>
      <c r="B291" s="64"/>
      <c r="C291" s="64"/>
      <c r="D291" s="29" t="s">
        <v>884</v>
      </c>
      <c r="E291" s="30">
        <v>1027</v>
      </c>
      <c r="F291" s="106"/>
      <c r="G291" s="16"/>
      <c r="H291" s="30"/>
      <c r="I291" s="106"/>
      <c r="J291" s="16"/>
      <c r="K291" s="32"/>
      <c r="L291" s="32"/>
      <c r="M291" s="32"/>
      <c r="N291" s="32">
        <v>1027</v>
      </c>
      <c r="O291" s="31"/>
      <c r="P291" s="32"/>
      <c r="Q291" s="32"/>
      <c r="R291" s="32"/>
      <c r="S291" s="77"/>
      <c r="T291" s="77"/>
      <c r="U291" s="77"/>
      <c r="V291" s="77"/>
      <c r="W291" s="77"/>
      <c r="X291" s="77"/>
      <c r="Y291" s="77"/>
      <c r="Z291" s="77"/>
      <c r="AA291" s="77"/>
      <c r="AB291" s="37"/>
      <c r="AC291" s="98"/>
      <c r="AD291" s="98"/>
      <c r="AE291" s="105"/>
      <c r="AF291" s="105"/>
      <c r="AG291" s="105"/>
      <c r="AH291" s="105"/>
    </row>
    <row r="292" spans="1:34" s="89" customFormat="1" ht="48" customHeight="1">
      <c r="A292" s="52"/>
      <c r="B292" s="52"/>
      <c r="C292" s="52"/>
      <c r="D292" s="29" t="s">
        <v>885</v>
      </c>
      <c r="E292" s="30">
        <v>11449</v>
      </c>
      <c r="F292" s="106"/>
      <c r="G292" s="16"/>
      <c r="H292" s="30"/>
      <c r="I292" s="106"/>
      <c r="J292" s="16"/>
      <c r="K292" s="32"/>
      <c r="L292" s="32"/>
      <c r="M292" s="32"/>
      <c r="N292" s="32">
        <v>11449</v>
      </c>
      <c r="O292" s="31"/>
      <c r="P292" s="32"/>
      <c r="Q292" s="32"/>
      <c r="R292" s="32"/>
      <c r="S292" s="77"/>
      <c r="T292" s="77"/>
      <c r="U292" s="77"/>
      <c r="V292" s="77"/>
      <c r="W292" s="77"/>
      <c r="X292" s="77"/>
      <c r="Y292" s="77"/>
      <c r="Z292" s="77"/>
      <c r="AA292" s="77"/>
      <c r="AB292" s="37"/>
      <c r="AC292" s="98"/>
      <c r="AD292" s="98"/>
      <c r="AE292" s="105"/>
      <c r="AF292" s="105"/>
      <c r="AG292" s="105"/>
      <c r="AH292" s="105"/>
    </row>
    <row r="293" spans="1:34" s="89" customFormat="1" ht="74.25" customHeight="1">
      <c r="A293" s="63">
        <v>128</v>
      </c>
      <c r="B293" s="64" t="s">
        <v>683</v>
      </c>
      <c r="C293" s="63" t="s">
        <v>886</v>
      </c>
      <c r="D293" s="53" t="s">
        <v>553</v>
      </c>
      <c r="E293" s="30"/>
      <c r="F293" s="106"/>
      <c r="G293" s="16"/>
      <c r="H293" s="30"/>
      <c r="I293" s="106"/>
      <c r="J293" s="16"/>
      <c r="K293" s="32"/>
      <c r="L293" s="32"/>
      <c r="M293" s="32"/>
      <c r="N293" s="32"/>
      <c r="O293" s="31"/>
      <c r="P293" s="32"/>
      <c r="Q293" s="32"/>
      <c r="R293" s="32"/>
      <c r="S293" s="77"/>
      <c r="T293" s="77"/>
      <c r="U293" s="77"/>
      <c r="V293" s="77"/>
      <c r="W293" s="77"/>
      <c r="X293" s="77"/>
      <c r="Y293" s="77"/>
      <c r="Z293" s="77"/>
      <c r="AA293" s="77"/>
      <c r="AB293" s="37"/>
      <c r="AC293" s="98"/>
      <c r="AD293" s="98"/>
      <c r="AE293" s="105"/>
      <c r="AF293" s="105"/>
      <c r="AG293" s="105"/>
      <c r="AH293" s="105"/>
    </row>
    <row r="294" spans="1:34" s="89" customFormat="1" ht="52.5" customHeight="1">
      <c r="A294" s="64"/>
      <c r="B294" s="64"/>
      <c r="C294" s="64"/>
      <c r="D294" s="29" t="s">
        <v>684</v>
      </c>
      <c r="E294" s="30">
        <v>9000</v>
      </c>
      <c r="F294" s="106"/>
      <c r="G294" s="16"/>
      <c r="H294" s="30"/>
      <c r="I294" s="106"/>
      <c r="J294" s="16"/>
      <c r="K294" s="32"/>
      <c r="L294" s="32"/>
      <c r="M294" s="30">
        <v>9000</v>
      </c>
      <c r="N294" s="32"/>
      <c r="O294" s="31"/>
      <c r="P294" s="32"/>
      <c r="Q294" s="32"/>
      <c r="R294" s="32"/>
      <c r="S294" s="77"/>
      <c r="T294" s="77"/>
      <c r="U294" s="77"/>
      <c r="V294" s="77"/>
      <c r="W294" s="77"/>
      <c r="X294" s="77"/>
      <c r="Y294" s="77"/>
      <c r="Z294" s="77"/>
      <c r="AA294" s="77"/>
      <c r="AB294" s="74" t="s">
        <v>397</v>
      </c>
      <c r="AC294" s="98"/>
      <c r="AD294" s="98"/>
      <c r="AE294" s="105"/>
      <c r="AF294" s="105"/>
      <c r="AG294" s="105"/>
      <c r="AH294" s="105"/>
    </row>
    <row r="295" spans="1:34" s="89" customFormat="1" ht="53.25" customHeight="1">
      <c r="A295" s="64"/>
      <c r="B295" s="64"/>
      <c r="C295" s="64"/>
      <c r="D295" s="29" t="s">
        <v>685</v>
      </c>
      <c r="E295" s="30">
        <v>15000</v>
      </c>
      <c r="F295" s="106"/>
      <c r="G295" s="16"/>
      <c r="H295" s="30"/>
      <c r="I295" s="106"/>
      <c r="J295" s="16"/>
      <c r="K295" s="32"/>
      <c r="L295" s="32"/>
      <c r="M295" s="30">
        <v>15000</v>
      </c>
      <c r="N295" s="32"/>
      <c r="O295" s="31"/>
      <c r="P295" s="32"/>
      <c r="Q295" s="32"/>
      <c r="R295" s="32"/>
      <c r="S295" s="77"/>
      <c r="T295" s="77"/>
      <c r="U295" s="77"/>
      <c r="V295" s="77"/>
      <c r="W295" s="77"/>
      <c r="X295" s="77"/>
      <c r="Y295" s="77"/>
      <c r="Z295" s="77"/>
      <c r="AA295" s="77"/>
      <c r="AB295" s="74" t="s">
        <v>398</v>
      </c>
      <c r="AC295" s="98"/>
      <c r="AD295" s="98"/>
      <c r="AE295" s="105"/>
      <c r="AF295" s="105"/>
      <c r="AG295" s="105"/>
      <c r="AH295" s="105"/>
    </row>
    <row r="296" spans="1:34" s="89" customFormat="1" ht="53.25" customHeight="1">
      <c r="A296" s="64"/>
      <c r="B296" s="64"/>
      <c r="C296" s="64"/>
      <c r="D296" s="29" t="s">
        <v>686</v>
      </c>
      <c r="E296" s="30">
        <v>15000</v>
      </c>
      <c r="F296" s="106"/>
      <c r="G296" s="16"/>
      <c r="H296" s="30"/>
      <c r="I296" s="106"/>
      <c r="J296" s="16"/>
      <c r="K296" s="32"/>
      <c r="L296" s="32"/>
      <c r="M296" s="30">
        <v>15000</v>
      </c>
      <c r="N296" s="32"/>
      <c r="O296" s="31"/>
      <c r="P296" s="32"/>
      <c r="Q296" s="32"/>
      <c r="R296" s="32"/>
      <c r="S296" s="77"/>
      <c r="T296" s="77"/>
      <c r="U296" s="77"/>
      <c r="V296" s="77"/>
      <c r="W296" s="77"/>
      <c r="X296" s="77"/>
      <c r="Y296" s="77"/>
      <c r="Z296" s="77"/>
      <c r="AA296" s="77"/>
      <c r="AB296" s="74" t="s">
        <v>398</v>
      </c>
      <c r="AC296" s="98"/>
      <c r="AD296" s="98"/>
      <c r="AE296" s="105"/>
      <c r="AF296" s="105"/>
      <c r="AG296" s="105"/>
      <c r="AH296" s="105"/>
    </row>
    <row r="297" spans="1:34" s="89" customFormat="1" ht="59.25" customHeight="1">
      <c r="A297" s="64"/>
      <c r="B297" s="64"/>
      <c r="C297" s="64"/>
      <c r="D297" s="29" t="s">
        <v>687</v>
      </c>
      <c r="E297" s="30">
        <v>10000</v>
      </c>
      <c r="F297" s="106"/>
      <c r="G297" s="16"/>
      <c r="H297" s="30"/>
      <c r="I297" s="106"/>
      <c r="J297" s="16"/>
      <c r="K297" s="32"/>
      <c r="L297" s="32"/>
      <c r="M297" s="30">
        <v>10000</v>
      </c>
      <c r="N297" s="32"/>
      <c r="O297" s="31"/>
      <c r="P297" s="32"/>
      <c r="Q297" s="32"/>
      <c r="R297" s="32"/>
      <c r="S297" s="77"/>
      <c r="T297" s="77"/>
      <c r="U297" s="77"/>
      <c r="V297" s="77"/>
      <c r="W297" s="77"/>
      <c r="X297" s="77"/>
      <c r="Y297" s="77"/>
      <c r="Z297" s="77"/>
      <c r="AA297" s="77"/>
      <c r="AB297" s="74" t="s">
        <v>398</v>
      </c>
      <c r="AC297" s="98"/>
      <c r="AD297" s="98"/>
      <c r="AE297" s="105"/>
      <c r="AF297" s="105"/>
      <c r="AG297" s="105"/>
      <c r="AH297" s="105"/>
    </row>
    <row r="298" spans="1:34" s="89" customFormat="1" ht="63" customHeight="1">
      <c r="A298" s="64"/>
      <c r="B298" s="64"/>
      <c r="C298" s="64"/>
      <c r="D298" s="29" t="s">
        <v>688</v>
      </c>
      <c r="E298" s="30">
        <v>3000</v>
      </c>
      <c r="F298" s="106"/>
      <c r="G298" s="16"/>
      <c r="H298" s="30"/>
      <c r="I298" s="106"/>
      <c r="J298" s="16"/>
      <c r="K298" s="32"/>
      <c r="L298" s="32"/>
      <c r="M298" s="30">
        <v>3000</v>
      </c>
      <c r="N298" s="32"/>
      <c r="O298" s="31"/>
      <c r="P298" s="32"/>
      <c r="Q298" s="32"/>
      <c r="R298" s="32"/>
      <c r="S298" s="77"/>
      <c r="T298" s="77"/>
      <c r="U298" s="77"/>
      <c r="V298" s="77"/>
      <c r="W298" s="77"/>
      <c r="X298" s="77"/>
      <c r="Y298" s="77"/>
      <c r="Z298" s="77"/>
      <c r="AA298" s="77"/>
      <c r="AB298" s="74" t="s">
        <v>398</v>
      </c>
      <c r="AC298" s="98"/>
      <c r="AD298" s="98"/>
      <c r="AE298" s="105"/>
      <c r="AF298" s="105"/>
      <c r="AG298" s="105"/>
      <c r="AH298" s="105"/>
    </row>
    <row r="299" spans="1:34" s="89" customFormat="1" ht="62.25" customHeight="1">
      <c r="A299" s="52"/>
      <c r="B299" s="52"/>
      <c r="C299" s="52"/>
      <c r="D299" s="29" t="s">
        <v>92</v>
      </c>
      <c r="E299" s="30">
        <v>5000</v>
      </c>
      <c r="F299" s="106"/>
      <c r="G299" s="16"/>
      <c r="H299" s="30"/>
      <c r="I299" s="106"/>
      <c r="J299" s="16"/>
      <c r="K299" s="32"/>
      <c r="L299" s="32"/>
      <c r="M299" s="30">
        <v>5000</v>
      </c>
      <c r="N299" s="32"/>
      <c r="O299" s="31"/>
      <c r="P299" s="32"/>
      <c r="Q299" s="32"/>
      <c r="R299" s="32"/>
      <c r="S299" s="77"/>
      <c r="T299" s="77"/>
      <c r="U299" s="77"/>
      <c r="V299" s="77"/>
      <c r="W299" s="77"/>
      <c r="X299" s="77"/>
      <c r="Y299" s="77"/>
      <c r="Z299" s="77"/>
      <c r="AA299" s="77"/>
      <c r="AB299" s="74" t="s">
        <v>398</v>
      </c>
      <c r="AC299" s="98"/>
      <c r="AD299" s="98"/>
      <c r="AE299" s="105"/>
      <c r="AF299" s="105"/>
      <c r="AG299" s="105"/>
      <c r="AH299" s="105"/>
    </row>
    <row r="300" spans="1:34" s="89" customFormat="1" ht="60" customHeight="1">
      <c r="A300" s="63">
        <v>129</v>
      </c>
      <c r="B300" s="63" t="s">
        <v>549</v>
      </c>
      <c r="C300" s="63" t="s">
        <v>550</v>
      </c>
      <c r="D300" s="29" t="s">
        <v>552</v>
      </c>
      <c r="E300" s="30"/>
      <c r="F300" s="106"/>
      <c r="G300" s="16"/>
      <c r="H300" s="30"/>
      <c r="I300" s="106"/>
      <c r="J300" s="16"/>
      <c r="K300" s="32"/>
      <c r="L300" s="32"/>
      <c r="M300" s="30"/>
      <c r="N300" s="32"/>
      <c r="O300" s="31"/>
      <c r="P300" s="32"/>
      <c r="Q300" s="32"/>
      <c r="R300" s="32"/>
      <c r="S300" s="77"/>
      <c r="T300" s="77"/>
      <c r="U300" s="77"/>
      <c r="V300" s="77"/>
      <c r="W300" s="77"/>
      <c r="X300" s="77"/>
      <c r="Y300" s="77"/>
      <c r="Z300" s="77"/>
      <c r="AA300" s="77"/>
      <c r="AB300" s="37"/>
      <c r="AC300" s="98"/>
      <c r="AD300" s="98"/>
      <c r="AE300" s="105"/>
      <c r="AF300" s="105"/>
      <c r="AG300" s="105"/>
      <c r="AH300" s="105"/>
    </row>
    <row r="301" spans="1:34" s="89" customFormat="1" ht="90" customHeight="1">
      <c r="A301" s="64"/>
      <c r="B301" s="64"/>
      <c r="C301" s="64"/>
      <c r="D301" s="29" t="s">
        <v>175</v>
      </c>
      <c r="E301" s="30">
        <v>6253</v>
      </c>
      <c r="F301" s="106"/>
      <c r="G301" s="16"/>
      <c r="H301" s="30">
        <v>6253</v>
      </c>
      <c r="I301" s="106"/>
      <c r="J301" s="16"/>
      <c r="K301" s="32"/>
      <c r="L301" s="32"/>
      <c r="M301" s="30"/>
      <c r="N301" s="32"/>
      <c r="O301" s="31"/>
      <c r="P301" s="32"/>
      <c r="Q301" s="32"/>
      <c r="R301" s="32"/>
      <c r="S301" s="77"/>
      <c r="T301" s="77"/>
      <c r="U301" s="77"/>
      <c r="V301" s="77"/>
      <c r="W301" s="77"/>
      <c r="X301" s="77"/>
      <c r="Y301" s="77"/>
      <c r="Z301" s="77"/>
      <c r="AA301" s="77"/>
      <c r="AB301" s="74" t="s">
        <v>398</v>
      </c>
      <c r="AC301" s="98"/>
      <c r="AD301" s="98"/>
      <c r="AE301" s="105"/>
      <c r="AF301" s="105"/>
      <c r="AG301" s="105"/>
      <c r="AH301" s="105"/>
    </row>
    <row r="302" spans="1:34" s="89" customFormat="1" ht="105.75" customHeight="1">
      <c r="A302" s="64"/>
      <c r="B302" s="64"/>
      <c r="C302" s="64"/>
      <c r="D302" s="29" t="s">
        <v>176</v>
      </c>
      <c r="E302" s="30">
        <v>13747</v>
      </c>
      <c r="F302" s="106"/>
      <c r="G302" s="16"/>
      <c r="H302" s="30">
        <v>13747</v>
      </c>
      <c r="I302" s="106"/>
      <c r="J302" s="16"/>
      <c r="K302" s="32"/>
      <c r="L302" s="32"/>
      <c r="M302" s="30"/>
      <c r="N302" s="32"/>
      <c r="O302" s="31"/>
      <c r="P302" s="32"/>
      <c r="Q302" s="32"/>
      <c r="R302" s="32"/>
      <c r="S302" s="77"/>
      <c r="T302" s="77"/>
      <c r="U302" s="77"/>
      <c r="V302" s="77"/>
      <c r="W302" s="77"/>
      <c r="X302" s="77"/>
      <c r="Y302" s="77"/>
      <c r="Z302" s="77"/>
      <c r="AA302" s="77"/>
      <c r="AB302" s="74" t="s">
        <v>397</v>
      </c>
      <c r="AC302" s="98"/>
      <c r="AD302" s="98"/>
      <c r="AE302" s="105"/>
      <c r="AF302" s="105"/>
      <c r="AG302" s="105"/>
      <c r="AH302" s="105"/>
    </row>
    <row r="303" spans="1:34" s="89" customFormat="1" ht="72" customHeight="1">
      <c r="A303" s="64"/>
      <c r="B303" s="64"/>
      <c r="C303" s="64"/>
      <c r="D303" s="29" t="s">
        <v>177</v>
      </c>
      <c r="E303" s="30">
        <v>12000</v>
      </c>
      <c r="F303" s="106"/>
      <c r="G303" s="16"/>
      <c r="H303" s="30">
        <v>12000</v>
      </c>
      <c r="I303" s="106"/>
      <c r="J303" s="16"/>
      <c r="K303" s="32"/>
      <c r="L303" s="32"/>
      <c r="M303" s="30"/>
      <c r="N303" s="32"/>
      <c r="O303" s="31"/>
      <c r="P303" s="32"/>
      <c r="Q303" s="32"/>
      <c r="R303" s="32"/>
      <c r="S303" s="77"/>
      <c r="T303" s="77"/>
      <c r="U303" s="77"/>
      <c r="V303" s="77"/>
      <c r="W303" s="77"/>
      <c r="X303" s="77"/>
      <c r="Y303" s="77"/>
      <c r="Z303" s="77"/>
      <c r="AA303" s="77"/>
      <c r="AB303" s="74" t="s">
        <v>397</v>
      </c>
      <c r="AC303" s="98"/>
      <c r="AD303" s="98"/>
      <c r="AE303" s="105"/>
      <c r="AF303" s="105"/>
      <c r="AG303" s="105"/>
      <c r="AH303" s="105"/>
    </row>
    <row r="304" spans="1:34" s="89" customFormat="1" ht="72" customHeight="1">
      <c r="A304" s="64"/>
      <c r="B304" s="64"/>
      <c r="C304" s="64"/>
      <c r="D304" s="29" t="s">
        <v>178</v>
      </c>
      <c r="E304" s="30">
        <v>5000</v>
      </c>
      <c r="F304" s="106"/>
      <c r="G304" s="16"/>
      <c r="H304" s="30">
        <v>5000</v>
      </c>
      <c r="I304" s="106"/>
      <c r="J304" s="16"/>
      <c r="K304" s="32"/>
      <c r="L304" s="32"/>
      <c r="M304" s="32"/>
      <c r="N304" s="32"/>
      <c r="O304" s="31"/>
      <c r="P304" s="32"/>
      <c r="Q304" s="32"/>
      <c r="R304" s="32"/>
      <c r="S304" s="77"/>
      <c r="T304" s="77"/>
      <c r="U304" s="77"/>
      <c r="V304" s="77"/>
      <c r="W304" s="77"/>
      <c r="X304" s="77"/>
      <c r="Y304" s="77"/>
      <c r="Z304" s="77"/>
      <c r="AA304" s="77"/>
      <c r="AB304" s="74" t="s">
        <v>398</v>
      </c>
      <c r="AC304" s="98"/>
      <c r="AD304" s="98"/>
      <c r="AE304" s="105"/>
      <c r="AF304" s="105"/>
      <c r="AG304" s="105"/>
      <c r="AH304" s="105"/>
    </row>
    <row r="305" spans="1:34" s="89" customFormat="1" ht="90.75" customHeight="1">
      <c r="A305" s="64"/>
      <c r="B305" s="64"/>
      <c r="C305" s="64"/>
      <c r="D305" s="29" t="s">
        <v>179</v>
      </c>
      <c r="E305" s="30">
        <v>13254</v>
      </c>
      <c r="F305" s="106"/>
      <c r="G305" s="16"/>
      <c r="H305" s="30">
        <v>13254</v>
      </c>
      <c r="I305" s="106"/>
      <c r="J305" s="16"/>
      <c r="K305" s="32"/>
      <c r="L305" s="32"/>
      <c r="M305" s="32"/>
      <c r="N305" s="32"/>
      <c r="O305" s="31"/>
      <c r="P305" s="32"/>
      <c r="Q305" s="32"/>
      <c r="R305" s="32"/>
      <c r="S305" s="77"/>
      <c r="T305" s="77"/>
      <c r="U305" s="77"/>
      <c r="V305" s="77"/>
      <c r="W305" s="77"/>
      <c r="X305" s="77"/>
      <c r="Y305" s="77"/>
      <c r="Z305" s="77"/>
      <c r="AA305" s="77"/>
      <c r="AB305" s="74" t="s">
        <v>397</v>
      </c>
      <c r="AC305" s="98"/>
      <c r="AD305" s="98"/>
      <c r="AE305" s="105"/>
      <c r="AF305" s="105"/>
      <c r="AG305" s="105"/>
      <c r="AH305" s="105"/>
    </row>
    <row r="306" spans="1:34" s="89" customFormat="1" ht="72" customHeight="1">
      <c r="A306" s="64"/>
      <c r="B306" s="64"/>
      <c r="C306" s="64"/>
      <c r="D306" s="29" t="s">
        <v>180</v>
      </c>
      <c r="E306" s="30">
        <v>300000</v>
      </c>
      <c r="F306" s="106"/>
      <c r="G306" s="16"/>
      <c r="H306" s="30">
        <v>300000</v>
      </c>
      <c r="I306" s="106"/>
      <c r="J306" s="16"/>
      <c r="K306" s="32"/>
      <c r="L306" s="32"/>
      <c r="M306" s="32"/>
      <c r="N306" s="32"/>
      <c r="O306" s="31"/>
      <c r="P306" s="32"/>
      <c r="Q306" s="32"/>
      <c r="R306" s="32"/>
      <c r="S306" s="77"/>
      <c r="T306" s="77"/>
      <c r="U306" s="77"/>
      <c r="V306" s="77"/>
      <c r="W306" s="77"/>
      <c r="X306" s="77"/>
      <c r="Y306" s="77"/>
      <c r="Z306" s="77"/>
      <c r="AA306" s="77"/>
      <c r="AB306" s="74" t="s">
        <v>397</v>
      </c>
      <c r="AC306" s="98"/>
      <c r="AD306" s="98"/>
      <c r="AE306" s="105"/>
      <c r="AF306" s="105"/>
      <c r="AG306" s="105"/>
      <c r="AH306" s="105"/>
    </row>
    <row r="307" spans="1:34" s="89" customFormat="1" ht="162.75" customHeight="1">
      <c r="A307" s="52"/>
      <c r="B307" s="52"/>
      <c r="C307" s="52"/>
      <c r="D307" s="29" t="s">
        <v>181</v>
      </c>
      <c r="E307" s="30">
        <v>70000</v>
      </c>
      <c r="F307" s="106"/>
      <c r="G307" s="16"/>
      <c r="H307" s="30">
        <v>70000</v>
      </c>
      <c r="I307" s="106"/>
      <c r="J307" s="16"/>
      <c r="K307" s="32"/>
      <c r="L307" s="32"/>
      <c r="M307" s="32"/>
      <c r="N307" s="32"/>
      <c r="O307" s="31"/>
      <c r="P307" s="32"/>
      <c r="Q307" s="32"/>
      <c r="R307" s="32"/>
      <c r="S307" s="77"/>
      <c r="T307" s="77"/>
      <c r="U307" s="77"/>
      <c r="V307" s="77"/>
      <c r="W307" s="77"/>
      <c r="X307" s="77"/>
      <c r="Y307" s="77"/>
      <c r="Z307" s="77"/>
      <c r="AA307" s="77"/>
      <c r="AB307" s="37" t="s">
        <v>322</v>
      </c>
      <c r="AC307" s="98"/>
      <c r="AD307" s="98"/>
      <c r="AE307" s="105"/>
      <c r="AF307" s="105"/>
      <c r="AG307" s="105"/>
      <c r="AH307" s="105"/>
    </row>
    <row r="308" spans="1:34" s="89" customFormat="1" ht="46.5" customHeight="1">
      <c r="A308" s="63">
        <v>130</v>
      </c>
      <c r="B308" s="63" t="s">
        <v>90</v>
      </c>
      <c r="C308" s="63" t="s">
        <v>399</v>
      </c>
      <c r="D308" s="29" t="s">
        <v>165</v>
      </c>
      <c r="E308" s="30"/>
      <c r="F308" s="106"/>
      <c r="G308" s="16"/>
      <c r="H308" s="30"/>
      <c r="I308" s="106"/>
      <c r="J308" s="16"/>
      <c r="K308" s="32"/>
      <c r="L308" s="32"/>
      <c r="M308" s="32"/>
      <c r="N308" s="32"/>
      <c r="O308" s="31"/>
      <c r="P308" s="32"/>
      <c r="Q308" s="32"/>
      <c r="R308" s="32"/>
      <c r="S308" s="77"/>
      <c r="T308" s="77"/>
      <c r="U308" s="77"/>
      <c r="V308" s="77"/>
      <c r="W308" s="77"/>
      <c r="X308" s="77"/>
      <c r="Y308" s="77"/>
      <c r="Z308" s="77"/>
      <c r="AA308" s="77"/>
      <c r="AB308" s="37"/>
      <c r="AC308" s="98"/>
      <c r="AD308" s="98"/>
      <c r="AE308" s="105"/>
      <c r="AF308" s="105"/>
      <c r="AG308" s="105"/>
      <c r="AH308" s="105"/>
    </row>
    <row r="309" spans="1:34" s="89" customFormat="1" ht="65.25" customHeight="1">
      <c r="A309" s="64"/>
      <c r="B309" s="64"/>
      <c r="C309" s="64"/>
      <c r="D309" s="29" t="s">
        <v>659</v>
      </c>
      <c r="E309" s="30">
        <v>15241</v>
      </c>
      <c r="F309" s="106"/>
      <c r="G309" s="16"/>
      <c r="H309" s="30"/>
      <c r="I309" s="106"/>
      <c r="J309" s="16"/>
      <c r="K309" s="32"/>
      <c r="L309" s="32"/>
      <c r="M309" s="32"/>
      <c r="N309" s="32">
        <v>15241</v>
      </c>
      <c r="O309" s="31"/>
      <c r="P309" s="32"/>
      <c r="Q309" s="32"/>
      <c r="R309" s="32"/>
      <c r="S309" s="77"/>
      <c r="T309" s="77"/>
      <c r="U309" s="77"/>
      <c r="V309" s="77"/>
      <c r="W309" s="77"/>
      <c r="X309" s="77"/>
      <c r="Y309" s="77"/>
      <c r="Z309" s="77"/>
      <c r="AA309" s="77"/>
      <c r="AB309" s="37"/>
      <c r="AC309" s="98"/>
      <c r="AD309" s="98"/>
      <c r="AE309" s="105"/>
      <c r="AF309" s="105"/>
      <c r="AG309" s="105"/>
      <c r="AH309" s="105"/>
    </row>
    <row r="310" spans="1:34" s="89" customFormat="1" ht="54" customHeight="1">
      <c r="A310" s="64"/>
      <c r="B310" s="64"/>
      <c r="C310" s="64"/>
      <c r="D310" s="29" t="s">
        <v>660</v>
      </c>
      <c r="E310" s="30">
        <v>9000</v>
      </c>
      <c r="F310" s="106"/>
      <c r="G310" s="16"/>
      <c r="H310" s="30"/>
      <c r="I310" s="106"/>
      <c r="J310" s="16"/>
      <c r="K310" s="32"/>
      <c r="L310" s="32"/>
      <c r="M310" s="32"/>
      <c r="N310" s="32">
        <v>6250</v>
      </c>
      <c r="O310" s="31"/>
      <c r="P310" s="32"/>
      <c r="Q310" s="32"/>
      <c r="R310" s="32"/>
      <c r="S310" s="77"/>
      <c r="T310" s="77"/>
      <c r="U310" s="77"/>
      <c r="V310" s="77"/>
      <c r="W310" s="77"/>
      <c r="X310" s="77"/>
      <c r="Y310" s="77"/>
      <c r="Z310" s="77"/>
      <c r="AA310" s="77"/>
      <c r="AB310" s="37"/>
      <c r="AC310" s="98"/>
      <c r="AD310" s="98"/>
      <c r="AE310" s="105"/>
      <c r="AF310" s="105"/>
      <c r="AG310" s="105"/>
      <c r="AH310" s="105"/>
    </row>
    <row r="311" spans="1:34" s="89" customFormat="1" ht="65.25" customHeight="1">
      <c r="A311" s="64"/>
      <c r="B311" s="64"/>
      <c r="C311" s="64"/>
      <c r="D311" s="29" t="s">
        <v>661</v>
      </c>
      <c r="E311" s="30">
        <v>1900</v>
      </c>
      <c r="F311" s="106"/>
      <c r="G311" s="16"/>
      <c r="H311" s="30"/>
      <c r="I311" s="106"/>
      <c r="J311" s="16"/>
      <c r="K311" s="32"/>
      <c r="L311" s="32"/>
      <c r="M311" s="32"/>
      <c r="N311" s="32">
        <v>1900</v>
      </c>
      <c r="O311" s="31"/>
      <c r="P311" s="32"/>
      <c r="Q311" s="32"/>
      <c r="R311" s="32"/>
      <c r="S311" s="77"/>
      <c r="T311" s="77"/>
      <c r="U311" s="77"/>
      <c r="V311" s="77"/>
      <c r="W311" s="77"/>
      <c r="X311" s="77"/>
      <c r="Y311" s="77"/>
      <c r="Z311" s="77"/>
      <c r="AA311" s="77"/>
      <c r="AB311" s="37"/>
      <c r="AC311" s="98"/>
      <c r="AD311" s="98"/>
      <c r="AE311" s="105"/>
      <c r="AF311" s="105"/>
      <c r="AG311" s="105"/>
      <c r="AH311" s="105"/>
    </row>
    <row r="312" spans="1:34" s="89" customFormat="1" ht="65.25" customHeight="1">
      <c r="A312" s="64"/>
      <c r="B312" s="64"/>
      <c r="C312" s="64"/>
      <c r="D312" s="29" t="s">
        <v>662</v>
      </c>
      <c r="E312" s="30">
        <v>21200</v>
      </c>
      <c r="F312" s="106"/>
      <c r="G312" s="16"/>
      <c r="H312" s="30"/>
      <c r="I312" s="106"/>
      <c r="J312" s="16"/>
      <c r="K312" s="32"/>
      <c r="L312" s="32"/>
      <c r="M312" s="32"/>
      <c r="N312" s="32"/>
      <c r="O312" s="31"/>
      <c r="P312" s="32"/>
      <c r="Q312" s="32"/>
      <c r="R312" s="32"/>
      <c r="S312" s="77"/>
      <c r="T312" s="77"/>
      <c r="U312" s="77"/>
      <c r="V312" s="77"/>
      <c r="W312" s="77"/>
      <c r="X312" s="77"/>
      <c r="Y312" s="77"/>
      <c r="Z312" s="77"/>
      <c r="AA312" s="77"/>
      <c r="AB312" s="37"/>
      <c r="AC312" s="98"/>
      <c r="AD312" s="98"/>
      <c r="AE312" s="105"/>
      <c r="AF312" s="105"/>
      <c r="AG312" s="105"/>
      <c r="AH312" s="105"/>
    </row>
    <row r="313" spans="1:34" s="89" customFormat="1" ht="24" customHeight="1">
      <c r="A313" s="64"/>
      <c r="B313" s="64"/>
      <c r="C313" s="64"/>
      <c r="D313" s="29" t="s">
        <v>663</v>
      </c>
      <c r="E313" s="30">
        <v>10000</v>
      </c>
      <c r="F313" s="106"/>
      <c r="G313" s="16"/>
      <c r="H313" s="30"/>
      <c r="I313" s="106"/>
      <c r="J313" s="16"/>
      <c r="K313" s="32"/>
      <c r="L313" s="32"/>
      <c r="M313" s="32"/>
      <c r="N313" s="32">
        <v>10000</v>
      </c>
      <c r="O313" s="31"/>
      <c r="P313" s="32"/>
      <c r="Q313" s="32"/>
      <c r="R313" s="32"/>
      <c r="S313" s="77"/>
      <c r="T313" s="77"/>
      <c r="U313" s="77"/>
      <c r="V313" s="77"/>
      <c r="W313" s="77"/>
      <c r="X313" s="77"/>
      <c r="Y313" s="77"/>
      <c r="Z313" s="77"/>
      <c r="AA313" s="77"/>
      <c r="AB313" s="37"/>
      <c r="AC313" s="98"/>
      <c r="AD313" s="98"/>
      <c r="AE313" s="105"/>
      <c r="AF313" s="105"/>
      <c r="AG313" s="105"/>
      <c r="AH313" s="105"/>
    </row>
    <row r="314" spans="1:34" s="89" customFormat="1" ht="65.25" customHeight="1">
      <c r="A314" s="64"/>
      <c r="B314" s="64"/>
      <c r="C314" s="64"/>
      <c r="D314" s="29" t="s">
        <v>664</v>
      </c>
      <c r="E314" s="30">
        <v>60990</v>
      </c>
      <c r="F314" s="106"/>
      <c r="G314" s="16"/>
      <c r="H314" s="30"/>
      <c r="I314" s="106"/>
      <c r="J314" s="16"/>
      <c r="K314" s="32"/>
      <c r="L314" s="32"/>
      <c r="M314" s="32"/>
      <c r="N314" s="32">
        <v>30000</v>
      </c>
      <c r="O314" s="31"/>
      <c r="P314" s="32"/>
      <c r="Q314" s="32"/>
      <c r="R314" s="32"/>
      <c r="S314" s="77"/>
      <c r="T314" s="77"/>
      <c r="U314" s="77"/>
      <c r="V314" s="77"/>
      <c r="W314" s="77"/>
      <c r="X314" s="77"/>
      <c r="Y314" s="77"/>
      <c r="Z314" s="77"/>
      <c r="AA314" s="77"/>
      <c r="AB314" s="37"/>
      <c r="AC314" s="98"/>
      <c r="AD314" s="98"/>
      <c r="AE314" s="105"/>
      <c r="AF314" s="105"/>
      <c r="AG314" s="105"/>
      <c r="AH314" s="105"/>
    </row>
    <row r="315" spans="1:34" s="89" customFormat="1" ht="65.25" customHeight="1">
      <c r="A315" s="52"/>
      <c r="B315" s="52"/>
      <c r="C315" s="52"/>
      <c r="D315" s="29" t="s">
        <v>665</v>
      </c>
      <c r="E315" s="30">
        <v>28000</v>
      </c>
      <c r="F315" s="106"/>
      <c r="G315" s="16"/>
      <c r="H315" s="30"/>
      <c r="I315" s="106"/>
      <c r="J315" s="16"/>
      <c r="K315" s="32"/>
      <c r="L315" s="32"/>
      <c r="M315" s="32"/>
      <c r="N315" s="31">
        <v>28000</v>
      </c>
      <c r="O315" s="31"/>
      <c r="P315" s="32"/>
      <c r="Q315" s="32"/>
      <c r="R315" s="32"/>
      <c r="S315" s="77"/>
      <c r="T315" s="77"/>
      <c r="U315" s="77"/>
      <c r="V315" s="77"/>
      <c r="W315" s="77"/>
      <c r="X315" s="77"/>
      <c r="Y315" s="77"/>
      <c r="Z315" s="77"/>
      <c r="AA315" s="77"/>
      <c r="AB315" s="37"/>
      <c r="AC315" s="98"/>
      <c r="AD315" s="98"/>
      <c r="AE315" s="105"/>
      <c r="AF315" s="105"/>
      <c r="AG315" s="105"/>
      <c r="AH315" s="105"/>
    </row>
    <row r="316" spans="1:34" s="89" customFormat="1" ht="65.25" customHeight="1" hidden="1">
      <c r="A316" s="16"/>
      <c r="B316" s="16"/>
      <c r="C316" s="16"/>
      <c r="D316" s="29"/>
      <c r="E316" s="30"/>
      <c r="F316" s="106"/>
      <c r="G316" s="16"/>
      <c r="H316" s="30"/>
      <c r="I316" s="106"/>
      <c r="J316" s="16"/>
      <c r="K316" s="32"/>
      <c r="L316" s="32"/>
      <c r="M316" s="32"/>
      <c r="N316" s="32"/>
      <c r="O316" s="31"/>
      <c r="P316" s="32"/>
      <c r="Q316" s="32"/>
      <c r="R316" s="32"/>
      <c r="S316" s="77"/>
      <c r="T316" s="77"/>
      <c r="U316" s="77"/>
      <c r="V316" s="77"/>
      <c r="W316" s="77"/>
      <c r="X316" s="77"/>
      <c r="Y316" s="77"/>
      <c r="Z316" s="77"/>
      <c r="AA316" s="77"/>
      <c r="AB316" s="37"/>
      <c r="AC316" s="98"/>
      <c r="AD316" s="98"/>
      <c r="AE316" s="105"/>
      <c r="AF316" s="105"/>
      <c r="AG316" s="105"/>
      <c r="AH316" s="105"/>
    </row>
    <row r="317" spans="1:34" s="89" customFormat="1" ht="222" customHeight="1">
      <c r="A317" s="16">
        <v>131</v>
      </c>
      <c r="B317" s="63" t="s">
        <v>411</v>
      </c>
      <c r="C317" s="123" t="s">
        <v>828</v>
      </c>
      <c r="D317" s="29" t="s">
        <v>827</v>
      </c>
      <c r="E317" s="30"/>
      <c r="F317" s="106"/>
      <c r="G317" s="16"/>
      <c r="H317" s="30"/>
      <c r="I317" s="106"/>
      <c r="J317" s="16"/>
      <c r="K317" s="32"/>
      <c r="L317" s="32"/>
      <c r="M317" s="32"/>
      <c r="N317" s="31"/>
      <c r="O317" s="31"/>
      <c r="P317" s="31"/>
      <c r="Q317" s="31"/>
      <c r="R317" s="31"/>
      <c r="S317" s="80"/>
      <c r="T317" s="80"/>
      <c r="U317" s="80"/>
      <c r="V317" s="80"/>
      <c r="W317" s="80"/>
      <c r="X317" s="80"/>
      <c r="Y317" s="80"/>
      <c r="Z317" s="80"/>
      <c r="AA317" s="80"/>
      <c r="AB317" s="37" t="s">
        <v>154</v>
      </c>
      <c r="AC317" s="98"/>
      <c r="AD317" s="98"/>
      <c r="AE317" s="105"/>
      <c r="AF317" s="105"/>
      <c r="AG317" s="105"/>
      <c r="AH317" s="105"/>
    </row>
    <row r="318" spans="1:34" s="89" customFormat="1" ht="117.75" customHeight="1">
      <c r="A318" s="16">
        <v>132</v>
      </c>
      <c r="B318" s="63" t="s">
        <v>412</v>
      </c>
      <c r="C318" s="50" t="s">
        <v>722</v>
      </c>
      <c r="D318" s="29" t="s">
        <v>413</v>
      </c>
      <c r="E318" s="30"/>
      <c r="F318" s="106"/>
      <c r="G318" s="16"/>
      <c r="H318" s="30"/>
      <c r="I318" s="106"/>
      <c r="J318" s="16"/>
      <c r="K318" s="32"/>
      <c r="L318" s="32"/>
      <c r="M318" s="32"/>
      <c r="N318" s="31"/>
      <c r="O318" s="31"/>
      <c r="P318" s="31"/>
      <c r="Q318" s="31"/>
      <c r="R318" s="31"/>
      <c r="S318" s="80"/>
      <c r="T318" s="80"/>
      <c r="U318" s="80"/>
      <c r="V318" s="80"/>
      <c r="W318" s="80"/>
      <c r="X318" s="80"/>
      <c r="Y318" s="80"/>
      <c r="Z318" s="80"/>
      <c r="AA318" s="80"/>
      <c r="AB318" s="76" t="s">
        <v>323</v>
      </c>
      <c r="AC318" s="98"/>
      <c r="AD318" s="98"/>
      <c r="AE318" s="105"/>
      <c r="AF318" s="105"/>
      <c r="AG318" s="105"/>
      <c r="AH318" s="105"/>
    </row>
    <row r="319" spans="1:34" s="89" customFormat="1" ht="99.75" customHeight="1">
      <c r="A319" s="16">
        <v>133</v>
      </c>
      <c r="B319" s="63" t="s">
        <v>414</v>
      </c>
      <c r="C319" s="16" t="s">
        <v>829</v>
      </c>
      <c r="D319" s="29" t="s">
        <v>27</v>
      </c>
      <c r="E319" s="30"/>
      <c r="F319" s="106"/>
      <c r="G319" s="16"/>
      <c r="H319" s="30"/>
      <c r="I319" s="106"/>
      <c r="J319" s="16"/>
      <c r="K319" s="32"/>
      <c r="L319" s="32"/>
      <c r="M319" s="32"/>
      <c r="N319" s="32">
        <v>200</v>
      </c>
      <c r="O319" s="31"/>
      <c r="P319" s="32"/>
      <c r="Q319" s="32"/>
      <c r="R319" s="32"/>
      <c r="S319" s="77"/>
      <c r="T319" s="77"/>
      <c r="U319" s="77"/>
      <c r="V319" s="77"/>
      <c r="W319" s="77"/>
      <c r="X319" s="77"/>
      <c r="Y319" s="77"/>
      <c r="Z319" s="77"/>
      <c r="AA319" s="77"/>
      <c r="AB319" s="37" t="s">
        <v>298</v>
      </c>
      <c r="AC319" s="98"/>
      <c r="AD319" s="98"/>
      <c r="AE319" s="105"/>
      <c r="AF319" s="105"/>
      <c r="AG319" s="105"/>
      <c r="AH319" s="105"/>
    </row>
    <row r="320" spans="1:34" s="89" customFormat="1" ht="75.75" customHeight="1">
      <c r="A320" s="63">
        <v>134</v>
      </c>
      <c r="B320" s="87">
        <v>42527</v>
      </c>
      <c r="C320" s="63" t="s">
        <v>28</v>
      </c>
      <c r="D320" s="29" t="s">
        <v>781</v>
      </c>
      <c r="E320" s="30"/>
      <c r="F320" s="106"/>
      <c r="G320" s="16"/>
      <c r="H320" s="30"/>
      <c r="I320" s="106"/>
      <c r="J320" s="16"/>
      <c r="K320" s="32"/>
      <c r="L320" s="32"/>
      <c r="M320" s="32"/>
      <c r="N320" s="32"/>
      <c r="O320" s="31"/>
      <c r="P320" s="32"/>
      <c r="Q320" s="32"/>
      <c r="R320" s="32"/>
      <c r="S320" s="77"/>
      <c r="T320" s="77"/>
      <c r="U320" s="77"/>
      <c r="V320" s="77"/>
      <c r="W320" s="77"/>
      <c r="X320" s="77"/>
      <c r="Y320" s="77"/>
      <c r="Z320" s="77"/>
      <c r="AA320" s="77"/>
      <c r="AB320" s="140" t="s">
        <v>318</v>
      </c>
      <c r="AC320" s="98"/>
      <c r="AD320" s="98"/>
      <c r="AE320" s="105"/>
      <c r="AF320" s="105"/>
      <c r="AG320" s="105"/>
      <c r="AH320" s="105"/>
    </row>
    <row r="321" spans="1:34" s="89" customFormat="1" ht="29.25" customHeight="1">
      <c r="A321" s="64"/>
      <c r="B321" s="64"/>
      <c r="C321" s="64"/>
      <c r="D321" s="29" t="s">
        <v>29</v>
      </c>
      <c r="E321" s="30">
        <v>23650</v>
      </c>
      <c r="F321" s="106"/>
      <c r="G321" s="16"/>
      <c r="H321" s="30"/>
      <c r="I321" s="106"/>
      <c r="J321" s="16"/>
      <c r="K321" s="32"/>
      <c r="L321" s="32"/>
      <c r="M321" s="32"/>
      <c r="N321" s="32">
        <v>23650</v>
      </c>
      <c r="O321" s="31"/>
      <c r="P321" s="32"/>
      <c r="Q321" s="32"/>
      <c r="R321" s="32"/>
      <c r="S321" s="77"/>
      <c r="T321" s="77"/>
      <c r="U321" s="77"/>
      <c r="V321" s="77"/>
      <c r="W321" s="77"/>
      <c r="X321" s="77"/>
      <c r="Y321" s="77"/>
      <c r="Z321" s="77"/>
      <c r="AA321" s="77"/>
      <c r="AB321" s="165"/>
      <c r="AC321" s="98"/>
      <c r="AD321" s="98"/>
      <c r="AE321" s="105"/>
      <c r="AF321" s="105"/>
      <c r="AG321" s="105"/>
      <c r="AH321" s="105"/>
    </row>
    <row r="322" spans="1:34" s="89" customFormat="1" ht="29.25" customHeight="1">
      <c r="A322" s="64"/>
      <c r="B322" s="64"/>
      <c r="C322" s="64"/>
      <c r="D322" s="29" t="s">
        <v>30</v>
      </c>
      <c r="E322" s="30">
        <v>6200</v>
      </c>
      <c r="F322" s="106"/>
      <c r="G322" s="16"/>
      <c r="H322" s="30"/>
      <c r="I322" s="106"/>
      <c r="J322" s="16"/>
      <c r="K322" s="32"/>
      <c r="L322" s="32"/>
      <c r="M322" s="32"/>
      <c r="N322" s="32">
        <v>6200</v>
      </c>
      <c r="O322" s="31"/>
      <c r="P322" s="32"/>
      <c r="Q322" s="32"/>
      <c r="R322" s="32"/>
      <c r="S322" s="77"/>
      <c r="T322" s="77"/>
      <c r="U322" s="77"/>
      <c r="V322" s="77"/>
      <c r="W322" s="77"/>
      <c r="X322" s="77"/>
      <c r="Y322" s="77"/>
      <c r="Z322" s="77"/>
      <c r="AA322" s="77"/>
      <c r="AB322" s="165"/>
      <c r="AC322" s="98"/>
      <c r="AD322" s="98"/>
      <c r="AE322" s="105"/>
      <c r="AF322" s="105"/>
      <c r="AG322" s="105"/>
      <c r="AH322" s="105"/>
    </row>
    <row r="323" spans="1:34" s="89" customFormat="1" ht="29.25" customHeight="1">
      <c r="A323" s="64"/>
      <c r="B323" s="64"/>
      <c r="C323" s="64"/>
      <c r="D323" s="29" t="s">
        <v>31</v>
      </c>
      <c r="E323" s="30">
        <v>1300</v>
      </c>
      <c r="F323" s="106"/>
      <c r="G323" s="16"/>
      <c r="H323" s="30"/>
      <c r="I323" s="106"/>
      <c r="J323" s="16"/>
      <c r="K323" s="32"/>
      <c r="L323" s="32"/>
      <c r="M323" s="32"/>
      <c r="N323" s="32">
        <v>1300</v>
      </c>
      <c r="O323" s="31"/>
      <c r="P323" s="32"/>
      <c r="Q323" s="32"/>
      <c r="R323" s="32"/>
      <c r="S323" s="77"/>
      <c r="T323" s="77"/>
      <c r="U323" s="77"/>
      <c r="V323" s="77"/>
      <c r="W323" s="77"/>
      <c r="X323" s="77"/>
      <c r="Y323" s="77"/>
      <c r="Z323" s="77"/>
      <c r="AA323" s="77"/>
      <c r="AB323" s="165"/>
      <c r="AC323" s="98"/>
      <c r="AD323" s="98"/>
      <c r="AE323" s="105"/>
      <c r="AF323" s="105"/>
      <c r="AG323" s="105"/>
      <c r="AH323" s="105"/>
    </row>
    <row r="324" spans="1:34" s="89" customFormat="1" ht="29.25" customHeight="1">
      <c r="A324" s="64"/>
      <c r="B324" s="64"/>
      <c r="C324" s="64"/>
      <c r="D324" s="29" t="s">
        <v>32</v>
      </c>
      <c r="E324" s="30">
        <v>5700</v>
      </c>
      <c r="F324" s="106"/>
      <c r="G324" s="16"/>
      <c r="H324" s="30"/>
      <c r="I324" s="106"/>
      <c r="J324" s="16"/>
      <c r="K324" s="32"/>
      <c r="L324" s="32"/>
      <c r="M324" s="32"/>
      <c r="N324" s="32">
        <v>5700</v>
      </c>
      <c r="O324" s="31"/>
      <c r="P324" s="32"/>
      <c r="Q324" s="32"/>
      <c r="R324" s="32"/>
      <c r="S324" s="77"/>
      <c r="T324" s="77"/>
      <c r="U324" s="77"/>
      <c r="V324" s="77"/>
      <c r="W324" s="77"/>
      <c r="X324" s="77"/>
      <c r="Y324" s="77"/>
      <c r="Z324" s="77"/>
      <c r="AA324" s="77"/>
      <c r="AB324" s="165"/>
      <c r="AC324" s="98"/>
      <c r="AD324" s="98"/>
      <c r="AE324" s="105"/>
      <c r="AF324" s="105"/>
      <c r="AG324" s="105"/>
      <c r="AH324" s="105"/>
    </row>
    <row r="325" spans="1:34" s="89" customFormat="1" ht="37.5" customHeight="1">
      <c r="A325" s="64"/>
      <c r="B325" s="64"/>
      <c r="C325" s="64"/>
      <c r="D325" s="29" t="s">
        <v>33</v>
      </c>
      <c r="E325" s="30">
        <v>3000</v>
      </c>
      <c r="F325" s="106"/>
      <c r="G325" s="16"/>
      <c r="H325" s="30"/>
      <c r="I325" s="106"/>
      <c r="J325" s="16"/>
      <c r="K325" s="32"/>
      <c r="L325" s="32"/>
      <c r="M325" s="32"/>
      <c r="N325" s="32">
        <v>3000</v>
      </c>
      <c r="O325" s="31"/>
      <c r="P325" s="32"/>
      <c r="Q325" s="32"/>
      <c r="R325" s="32"/>
      <c r="S325" s="77"/>
      <c r="T325" s="77"/>
      <c r="U325" s="77"/>
      <c r="V325" s="77"/>
      <c r="W325" s="77"/>
      <c r="X325" s="77"/>
      <c r="Y325" s="77"/>
      <c r="Z325" s="77"/>
      <c r="AA325" s="77"/>
      <c r="AB325" s="165"/>
      <c r="AC325" s="98"/>
      <c r="AD325" s="98"/>
      <c r="AE325" s="105"/>
      <c r="AF325" s="105"/>
      <c r="AG325" s="105"/>
      <c r="AH325" s="105"/>
    </row>
    <row r="326" spans="1:34" s="89" customFormat="1" ht="37.5" customHeight="1">
      <c r="A326" s="64"/>
      <c r="B326" s="64"/>
      <c r="C326" s="64"/>
      <c r="D326" s="29" t="s">
        <v>34</v>
      </c>
      <c r="E326" s="30">
        <v>10000</v>
      </c>
      <c r="F326" s="106"/>
      <c r="G326" s="16"/>
      <c r="H326" s="30"/>
      <c r="I326" s="106"/>
      <c r="J326" s="16"/>
      <c r="K326" s="32"/>
      <c r="L326" s="32"/>
      <c r="M326" s="32"/>
      <c r="N326" s="32">
        <v>10000</v>
      </c>
      <c r="O326" s="31"/>
      <c r="P326" s="32"/>
      <c r="Q326" s="32"/>
      <c r="R326" s="32"/>
      <c r="S326" s="77"/>
      <c r="T326" s="77"/>
      <c r="U326" s="77"/>
      <c r="V326" s="77"/>
      <c r="W326" s="77"/>
      <c r="X326" s="77"/>
      <c r="Y326" s="77"/>
      <c r="Z326" s="77"/>
      <c r="AA326" s="77"/>
      <c r="AB326" s="165"/>
      <c r="AC326" s="98"/>
      <c r="AD326" s="98"/>
      <c r="AE326" s="105"/>
      <c r="AF326" s="105"/>
      <c r="AG326" s="105"/>
      <c r="AH326" s="105"/>
    </row>
    <row r="327" spans="1:34" s="89" customFormat="1" ht="43.5" customHeight="1">
      <c r="A327" s="64"/>
      <c r="B327" s="64"/>
      <c r="C327" s="64"/>
      <c r="D327" s="29" t="s">
        <v>35</v>
      </c>
      <c r="E327" s="30">
        <v>20000</v>
      </c>
      <c r="F327" s="106"/>
      <c r="G327" s="16"/>
      <c r="H327" s="30"/>
      <c r="I327" s="106"/>
      <c r="J327" s="16"/>
      <c r="K327" s="32"/>
      <c r="L327" s="32"/>
      <c r="M327" s="32"/>
      <c r="N327" s="32">
        <v>20000</v>
      </c>
      <c r="O327" s="31"/>
      <c r="P327" s="32"/>
      <c r="Q327" s="32"/>
      <c r="R327" s="32"/>
      <c r="S327" s="77"/>
      <c r="T327" s="77"/>
      <c r="U327" s="77"/>
      <c r="V327" s="77"/>
      <c r="W327" s="77"/>
      <c r="X327" s="77"/>
      <c r="Y327" s="77"/>
      <c r="Z327" s="77"/>
      <c r="AA327" s="77"/>
      <c r="AB327" s="165"/>
      <c r="AC327" s="98"/>
      <c r="AD327" s="98"/>
      <c r="AE327" s="105"/>
      <c r="AF327" s="105"/>
      <c r="AG327" s="105"/>
      <c r="AH327" s="105"/>
    </row>
    <row r="328" spans="1:34" s="89" customFormat="1" ht="29.25" customHeight="1">
      <c r="A328" s="64"/>
      <c r="B328" s="64"/>
      <c r="C328" s="64"/>
      <c r="D328" s="29" t="s">
        <v>36</v>
      </c>
      <c r="E328" s="30">
        <v>2000</v>
      </c>
      <c r="F328" s="106"/>
      <c r="G328" s="16"/>
      <c r="H328" s="30"/>
      <c r="I328" s="106"/>
      <c r="J328" s="16"/>
      <c r="K328" s="32"/>
      <c r="L328" s="32"/>
      <c r="M328" s="32"/>
      <c r="N328" s="32">
        <v>2000</v>
      </c>
      <c r="O328" s="31"/>
      <c r="P328" s="32"/>
      <c r="Q328" s="32"/>
      <c r="R328" s="32"/>
      <c r="S328" s="77"/>
      <c r="T328" s="77"/>
      <c r="U328" s="77"/>
      <c r="V328" s="77"/>
      <c r="W328" s="77"/>
      <c r="X328" s="77"/>
      <c r="Y328" s="77"/>
      <c r="Z328" s="77"/>
      <c r="AA328" s="77"/>
      <c r="AB328" s="165"/>
      <c r="AC328" s="98"/>
      <c r="AD328" s="98"/>
      <c r="AE328" s="105"/>
      <c r="AF328" s="105"/>
      <c r="AG328" s="105"/>
      <c r="AH328" s="105"/>
    </row>
    <row r="329" spans="1:34" s="89" customFormat="1" ht="29.25" customHeight="1">
      <c r="A329" s="52"/>
      <c r="B329" s="52"/>
      <c r="C329" s="52"/>
      <c r="D329" s="29" t="s">
        <v>812</v>
      </c>
      <c r="E329" s="30">
        <v>15000</v>
      </c>
      <c r="F329" s="106"/>
      <c r="G329" s="16"/>
      <c r="H329" s="30"/>
      <c r="I329" s="106"/>
      <c r="J329" s="16"/>
      <c r="K329" s="32"/>
      <c r="L329" s="32"/>
      <c r="M329" s="32"/>
      <c r="N329" s="32">
        <v>15000</v>
      </c>
      <c r="O329" s="31"/>
      <c r="P329" s="32"/>
      <c r="Q329" s="32"/>
      <c r="R329" s="32"/>
      <c r="S329" s="77"/>
      <c r="T329" s="77"/>
      <c r="U329" s="77"/>
      <c r="V329" s="77"/>
      <c r="W329" s="77"/>
      <c r="X329" s="77"/>
      <c r="Y329" s="77"/>
      <c r="Z329" s="77"/>
      <c r="AA329" s="77"/>
      <c r="AB329" s="166"/>
      <c r="AC329" s="98"/>
      <c r="AD329" s="98"/>
      <c r="AE329" s="105"/>
      <c r="AF329" s="105"/>
      <c r="AG329" s="105"/>
      <c r="AH329" s="105"/>
    </row>
    <row r="330" spans="1:34" s="89" customFormat="1" ht="83.25" customHeight="1">
      <c r="A330" s="63">
        <v>135</v>
      </c>
      <c r="B330" s="63" t="s">
        <v>37</v>
      </c>
      <c r="C330" s="63" t="s">
        <v>38</v>
      </c>
      <c r="D330" s="29" t="s">
        <v>781</v>
      </c>
      <c r="E330" s="30"/>
      <c r="F330" s="106"/>
      <c r="G330" s="16"/>
      <c r="H330" s="30"/>
      <c r="I330" s="106"/>
      <c r="J330" s="16"/>
      <c r="K330" s="32"/>
      <c r="L330" s="32"/>
      <c r="M330" s="32"/>
      <c r="N330" s="32"/>
      <c r="O330" s="31"/>
      <c r="P330" s="32"/>
      <c r="Q330" s="32"/>
      <c r="R330" s="32"/>
      <c r="S330" s="77"/>
      <c r="T330" s="77"/>
      <c r="U330" s="77"/>
      <c r="V330" s="77"/>
      <c r="W330" s="77"/>
      <c r="X330" s="77"/>
      <c r="Y330" s="77"/>
      <c r="Z330" s="77"/>
      <c r="AA330" s="77"/>
      <c r="AB330" s="140" t="s">
        <v>318</v>
      </c>
      <c r="AC330" s="98"/>
      <c r="AD330" s="98"/>
      <c r="AE330" s="105"/>
      <c r="AF330" s="105"/>
      <c r="AG330" s="105"/>
      <c r="AH330" s="105"/>
    </row>
    <row r="331" spans="1:34" s="89" customFormat="1" ht="29.25" customHeight="1">
      <c r="A331" s="64"/>
      <c r="B331" s="64"/>
      <c r="C331" s="64"/>
      <c r="D331" s="29" t="s">
        <v>39</v>
      </c>
      <c r="E331" s="30">
        <v>6700</v>
      </c>
      <c r="F331" s="106"/>
      <c r="G331" s="16"/>
      <c r="H331" s="30"/>
      <c r="I331" s="106"/>
      <c r="J331" s="16"/>
      <c r="K331" s="32"/>
      <c r="L331" s="32"/>
      <c r="M331" s="32"/>
      <c r="N331" s="32">
        <v>6700</v>
      </c>
      <c r="O331" s="31"/>
      <c r="P331" s="32"/>
      <c r="Q331" s="32"/>
      <c r="R331" s="32"/>
      <c r="S331" s="77"/>
      <c r="T331" s="77"/>
      <c r="U331" s="77"/>
      <c r="V331" s="77"/>
      <c r="W331" s="77"/>
      <c r="X331" s="77"/>
      <c r="Y331" s="77"/>
      <c r="Z331" s="77"/>
      <c r="AA331" s="77"/>
      <c r="AB331" s="165"/>
      <c r="AC331" s="98"/>
      <c r="AD331" s="98"/>
      <c r="AE331" s="105"/>
      <c r="AF331" s="105"/>
      <c r="AG331" s="105"/>
      <c r="AH331" s="105"/>
    </row>
    <row r="332" spans="1:34" s="89" customFormat="1" ht="45" customHeight="1">
      <c r="A332" s="64"/>
      <c r="B332" s="64"/>
      <c r="C332" s="64"/>
      <c r="D332" s="29" t="s">
        <v>40</v>
      </c>
      <c r="E332" s="30">
        <v>4160</v>
      </c>
      <c r="F332" s="106"/>
      <c r="G332" s="16"/>
      <c r="H332" s="30"/>
      <c r="I332" s="106"/>
      <c r="J332" s="16"/>
      <c r="K332" s="32"/>
      <c r="L332" s="32"/>
      <c r="M332" s="32"/>
      <c r="N332" s="32">
        <v>4160</v>
      </c>
      <c r="O332" s="31"/>
      <c r="P332" s="32"/>
      <c r="Q332" s="32"/>
      <c r="R332" s="32"/>
      <c r="S332" s="77"/>
      <c r="T332" s="77"/>
      <c r="U332" s="77"/>
      <c r="V332" s="77"/>
      <c r="W332" s="77"/>
      <c r="X332" s="77"/>
      <c r="Y332" s="77"/>
      <c r="Z332" s="77"/>
      <c r="AA332" s="77"/>
      <c r="AB332" s="165"/>
      <c r="AC332" s="98"/>
      <c r="AD332" s="98"/>
      <c r="AE332" s="105"/>
      <c r="AF332" s="105"/>
      <c r="AG332" s="105"/>
      <c r="AH332" s="105"/>
    </row>
    <row r="333" spans="1:34" s="89" customFormat="1" ht="82.5" customHeight="1">
      <c r="A333" s="52"/>
      <c r="B333" s="52"/>
      <c r="C333" s="52"/>
      <c r="D333" s="29" t="s">
        <v>41</v>
      </c>
      <c r="E333" s="30">
        <v>17200</v>
      </c>
      <c r="F333" s="106"/>
      <c r="G333" s="16"/>
      <c r="H333" s="30"/>
      <c r="I333" s="106"/>
      <c r="J333" s="16"/>
      <c r="K333" s="32"/>
      <c r="L333" s="32"/>
      <c r="M333" s="32"/>
      <c r="N333" s="32">
        <v>17200</v>
      </c>
      <c r="O333" s="31"/>
      <c r="P333" s="32"/>
      <c r="Q333" s="32"/>
      <c r="R333" s="32"/>
      <c r="S333" s="77"/>
      <c r="T333" s="77"/>
      <c r="U333" s="77"/>
      <c r="V333" s="77"/>
      <c r="W333" s="77"/>
      <c r="X333" s="77"/>
      <c r="Y333" s="77"/>
      <c r="Z333" s="77"/>
      <c r="AA333" s="77"/>
      <c r="AB333" s="166"/>
      <c r="AC333" s="98"/>
      <c r="AD333" s="98"/>
      <c r="AE333" s="105"/>
      <c r="AF333" s="105"/>
      <c r="AG333" s="105"/>
      <c r="AH333" s="105"/>
    </row>
    <row r="334" spans="1:34" s="89" customFormat="1" ht="110.25" customHeight="1">
      <c r="A334" s="16">
        <v>136</v>
      </c>
      <c r="B334" s="50" t="s">
        <v>25</v>
      </c>
      <c r="C334" s="50" t="s">
        <v>26</v>
      </c>
      <c r="D334" s="28" t="s">
        <v>43</v>
      </c>
      <c r="E334" s="30">
        <v>99322.8</v>
      </c>
      <c r="F334" s="106"/>
      <c r="G334" s="16"/>
      <c r="H334" s="30"/>
      <c r="I334" s="106"/>
      <c r="J334" s="16"/>
      <c r="K334" s="32"/>
      <c r="L334" s="32"/>
      <c r="M334" s="32"/>
      <c r="N334" s="32"/>
      <c r="O334" s="31">
        <v>99323</v>
      </c>
      <c r="P334" s="32"/>
      <c r="Q334" s="32"/>
      <c r="R334" s="32"/>
      <c r="S334" s="77"/>
      <c r="T334" s="77"/>
      <c r="U334" s="77"/>
      <c r="V334" s="77"/>
      <c r="W334" s="77"/>
      <c r="X334" s="77"/>
      <c r="Y334" s="77"/>
      <c r="Z334" s="77"/>
      <c r="AA334" s="77"/>
      <c r="AB334" s="37" t="s">
        <v>281</v>
      </c>
      <c r="AC334" s="98"/>
      <c r="AD334" s="98"/>
      <c r="AE334" s="105"/>
      <c r="AF334" s="105"/>
      <c r="AG334" s="105"/>
      <c r="AH334" s="105"/>
    </row>
    <row r="335" spans="1:41" s="89" customFormat="1" ht="104.25" customHeight="1">
      <c r="A335" s="16">
        <v>137</v>
      </c>
      <c r="B335" s="16" t="s">
        <v>44</v>
      </c>
      <c r="C335" s="16" t="s">
        <v>45</v>
      </c>
      <c r="D335" s="29" t="s">
        <v>46</v>
      </c>
      <c r="E335" s="30"/>
      <c r="F335" s="106"/>
      <c r="G335" s="16"/>
      <c r="H335" s="30"/>
      <c r="I335" s="106"/>
      <c r="J335" s="16"/>
      <c r="K335" s="32"/>
      <c r="L335" s="32"/>
      <c r="M335" s="32"/>
      <c r="N335" s="32">
        <v>500</v>
      </c>
      <c r="O335" s="31"/>
      <c r="P335" s="32"/>
      <c r="Q335" s="32"/>
      <c r="R335" s="32"/>
      <c r="S335" s="77"/>
      <c r="T335" s="77"/>
      <c r="U335" s="77"/>
      <c r="V335" s="77"/>
      <c r="W335" s="77"/>
      <c r="X335" s="77"/>
      <c r="Y335" s="77"/>
      <c r="Z335" s="77"/>
      <c r="AA335" s="77"/>
      <c r="AB335" s="37" t="s">
        <v>324</v>
      </c>
      <c r="AC335" s="98"/>
      <c r="AD335" s="98"/>
      <c r="AE335" s="105"/>
      <c r="AF335" s="105"/>
      <c r="AG335" s="105"/>
      <c r="AH335" s="105"/>
      <c r="AO335" s="89">
        <v>500</v>
      </c>
    </row>
    <row r="336" spans="1:34" s="89" customFormat="1" ht="131.25" customHeight="1">
      <c r="A336" s="16">
        <v>138</v>
      </c>
      <c r="B336" s="16" t="s">
        <v>47</v>
      </c>
      <c r="C336" s="16" t="s">
        <v>48</v>
      </c>
      <c r="D336" s="29" t="s">
        <v>49</v>
      </c>
      <c r="E336" s="30"/>
      <c r="F336" s="106"/>
      <c r="G336" s="16"/>
      <c r="H336" s="30"/>
      <c r="I336" s="106"/>
      <c r="J336" s="16"/>
      <c r="K336" s="32"/>
      <c r="L336" s="32"/>
      <c r="M336" s="32"/>
      <c r="N336" s="31">
        <v>500</v>
      </c>
      <c r="O336" s="31"/>
      <c r="P336" s="32"/>
      <c r="Q336" s="32"/>
      <c r="R336" s="32"/>
      <c r="S336" s="77"/>
      <c r="T336" s="77"/>
      <c r="U336" s="77"/>
      <c r="V336" s="77"/>
      <c r="W336" s="77"/>
      <c r="X336" s="77"/>
      <c r="Y336" s="77"/>
      <c r="Z336" s="77"/>
      <c r="AA336" s="77"/>
      <c r="AB336" s="37" t="s">
        <v>174</v>
      </c>
      <c r="AC336" s="98"/>
      <c r="AD336" s="98"/>
      <c r="AE336" s="105"/>
      <c r="AF336" s="105"/>
      <c r="AG336" s="105"/>
      <c r="AH336" s="105"/>
    </row>
    <row r="337" spans="1:41" s="89" customFormat="1" ht="105" customHeight="1">
      <c r="A337" s="16">
        <v>139</v>
      </c>
      <c r="B337" s="16" t="s">
        <v>50</v>
      </c>
      <c r="C337" s="16" t="s">
        <v>51</v>
      </c>
      <c r="D337" s="29" t="s">
        <v>52</v>
      </c>
      <c r="E337" s="30"/>
      <c r="F337" s="106"/>
      <c r="G337" s="16"/>
      <c r="H337" s="30"/>
      <c r="I337" s="106"/>
      <c r="J337" s="16"/>
      <c r="K337" s="32"/>
      <c r="L337" s="32"/>
      <c r="M337" s="32"/>
      <c r="N337" s="32">
        <v>500</v>
      </c>
      <c r="O337" s="31"/>
      <c r="P337" s="32"/>
      <c r="Q337" s="32"/>
      <c r="R337" s="32"/>
      <c r="S337" s="77"/>
      <c r="T337" s="77"/>
      <c r="U337" s="77"/>
      <c r="V337" s="77"/>
      <c r="W337" s="77"/>
      <c r="X337" s="77"/>
      <c r="Y337" s="77"/>
      <c r="Z337" s="77"/>
      <c r="AA337" s="77"/>
      <c r="AB337" s="37" t="s">
        <v>324</v>
      </c>
      <c r="AC337" s="98"/>
      <c r="AD337" s="98"/>
      <c r="AE337" s="105"/>
      <c r="AF337" s="105"/>
      <c r="AG337" s="105"/>
      <c r="AH337" s="105"/>
      <c r="AO337" s="89">
        <v>500</v>
      </c>
    </row>
    <row r="338" spans="1:34" s="89" customFormat="1" ht="212.25" customHeight="1">
      <c r="A338" s="16">
        <v>140</v>
      </c>
      <c r="B338" s="16" t="s">
        <v>53</v>
      </c>
      <c r="C338" s="16" t="s">
        <v>54</v>
      </c>
      <c r="D338" s="29" t="s">
        <v>55</v>
      </c>
      <c r="E338" s="30">
        <v>190000</v>
      </c>
      <c r="F338" s="106"/>
      <c r="G338" s="16"/>
      <c r="H338" s="30"/>
      <c r="I338" s="106"/>
      <c r="J338" s="16"/>
      <c r="K338" s="32"/>
      <c r="L338" s="32"/>
      <c r="M338" s="32"/>
      <c r="N338" s="32"/>
      <c r="O338" s="117">
        <v>100000</v>
      </c>
      <c r="P338" s="32"/>
      <c r="Q338" s="32"/>
      <c r="R338" s="32"/>
      <c r="S338" s="77"/>
      <c r="T338" s="77"/>
      <c r="U338" s="77"/>
      <c r="V338" s="77"/>
      <c r="W338" s="77"/>
      <c r="X338" s="77"/>
      <c r="Y338" s="77"/>
      <c r="Z338" s="77"/>
      <c r="AA338" s="77"/>
      <c r="AB338" s="37" t="s">
        <v>359</v>
      </c>
      <c r="AC338" s="98"/>
      <c r="AD338" s="98"/>
      <c r="AE338" s="105"/>
      <c r="AF338" s="105"/>
      <c r="AG338" s="105"/>
      <c r="AH338" s="105"/>
    </row>
    <row r="339" spans="1:34" s="89" customFormat="1" ht="135.75" customHeight="1">
      <c r="A339" s="63">
        <v>141</v>
      </c>
      <c r="B339" s="63" t="s">
        <v>56</v>
      </c>
      <c r="C339" s="63" t="s">
        <v>57</v>
      </c>
      <c r="D339" s="29" t="s">
        <v>86</v>
      </c>
      <c r="E339" s="30"/>
      <c r="F339" s="106"/>
      <c r="G339" s="16"/>
      <c r="H339" s="30"/>
      <c r="I339" s="106"/>
      <c r="J339" s="16"/>
      <c r="K339" s="32"/>
      <c r="L339" s="32"/>
      <c r="M339" s="32"/>
      <c r="N339" s="32"/>
      <c r="O339" s="31"/>
      <c r="P339" s="32"/>
      <c r="Q339" s="32"/>
      <c r="R339" s="32"/>
      <c r="S339" s="77"/>
      <c r="T339" s="77"/>
      <c r="U339" s="77"/>
      <c r="V339" s="77"/>
      <c r="W339" s="77"/>
      <c r="X339" s="77"/>
      <c r="Y339" s="77"/>
      <c r="Z339" s="77"/>
      <c r="AA339" s="77"/>
      <c r="AB339" s="140" t="s">
        <v>693</v>
      </c>
      <c r="AC339" s="98"/>
      <c r="AD339" s="98"/>
      <c r="AE339" s="105"/>
      <c r="AF339" s="105"/>
      <c r="AG339" s="105"/>
      <c r="AH339" s="105"/>
    </row>
    <row r="340" spans="1:34" s="89" customFormat="1" ht="35.25" customHeight="1">
      <c r="A340" s="64"/>
      <c r="B340" s="64"/>
      <c r="C340" s="64"/>
      <c r="D340" s="29" t="s">
        <v>692</v>
      </c>
      <c r="E340" s="30">
        <f>75205+16545</f>
        <v>91750</v>
      </c>
      <c r="F340" s="106"/>
      <c r="G340" s="16"/>
      <c r="H340" s="30"/>
      <c r="I340" s="106"/>
      <c r="J340" s="16"/>
      <c r="K340" s="32"/>
      <c r="L340" s="32"/>
      <c r="M340" s="32"/>
      <c r="N340" s="32"/>
      <c r="O340" s="31"/>
      <c r="P340" s="32"/>
      <c r="Q340" s="32"/>
      <c r="R340" s="32"/>
      <c r="S340" s="77"/>
      <c r="T340" s="77"/>
      <c r="U340" s="77"/>
      <c r="V340" s="77"/>
      <c r="W340" s="77"/>
      <c r="X340" s="77"/>
      <c r="Y340" s="77"/>
      <c r="Z340" s="77"/>
      <c r="AA340" s="77"/>
      <c r="AB340" s="165"/>
      <c r="AC340" s="98"/>
      <c r="AD340" s="98"/>
      <c r="AE340" s="105"/>
      <c r="AF340" s="105"/>
      <c r="AG340" s="105"/>
      <c r="AH340" s="105"/>
    </row>
    <row r="341" spans="1:34" s="89" customFormat="1" ht="51" customHeight="1">
      <c r="A341" s="64"/>
      <c r="B341" s="64"/>
      <c r="C341" s="64"/>
      <c r="D341" s="29" t="s">
        <v>689</v>
      </c>
      <c r="E341" s="30">
        <f>12041+2649</f>
        <v>14690</v>
      </c>
      <c r="F341" s="106"/>
      <c r="G341" s="16"/>
      <c r="H341" s="30"/>
      <c r="I341" s="106"/>
      <c r="J341" s="16"/>
      <c r="K341" s="32"/>
      <c r="L341" s="32"/>
      <c r="M341" s="32"/>
      <c r="N341" s="32"/>
      <c r="O341" s="31"/>
      <c r="P341" s="32"/>
      <c r="Q341" s="32"/>
      <c r="R341" s="32"/>
      <c r="S341" s="77"/>
      <c r="T341" s="77"/>
      <c r="U341" s="77"/>
      <c r="V341" s="77"/>
      <c r="W341" s="77"/>
      <c r="X341" s="77"/>
      <c r="Y341" s="77"/>
      <c r="Z341" s="77"/>
      <c r="AA341" s="77"/>
      <c r="AB341" s="165"/>
      <c r="AC341" s="98"/>
      <c r="AD341" s="98"/>
      <c r="AE341" s="105"/>
      <c r="AF341" s="105"/>
      <c r="AG341" s="105"/>
      <c r="AH341" s="105"/>
    </row>
    <row r="342" spans="1:34" s="89" customFormat="1" ht="43.5" customHeight="1">
      <c r="A342" s="52"/>
      <c r="B342" s="52"/>
      <c r="C342" s="52"/>
      <c r="D342" s="29" t="s">
        <v>690</v>
      </c>
      <c r="E342" s="30">
        <f>11200+2464</f>
        <v>13664</v>
      </c>
      <c r="F342" s="106"/>
      <c r="G342" s="16"/>
      <c r="H342" s="30"/>
      <c r="I342" s="106"/>
      <c r="J342" s="16"/>
      <c r="K342" s="32"/>
      <c r="L342" s="32"/>
      <c r="M342" s="32"/>
      <c r="N342" s="32"/>
      <c r="O342" s="31"/>
      <c r="P342" s="32"/>
      <c r="Q342" s="32"/>
      <c r="R342" s="32"/>
      <c r="S342" s="77"/>
      <c r="T342" s="77"/>
      <c r="U342" s="77"/>
      <c r="V342" s="77"/>
      <c r="W342" s="77"/>
      <c r="X342" s="77"/>
      <c r="Y342" s="77"/>
      <c r="Z342" s="77"/>
      <c r="AA342" s="77"/>
      <c r="AB342" s="166"/>
      <c r="AC342" s="98"/>
      <c r="AD342" s="98"/>
      <c r="AE342" s="105"/>
      <c r="AF342" s="105"/>
      <c r="AG342" s="105"/>
      <c r="AH342" s="105"/>
    </row>
    <row r="343" spans="1:34" s="89" customFormat="1" ht="118.5" customHeight="1">
      <c r="A343" s="63">
        <v>142</v>
      </c>
      <c r="B343" s="63" t="s">
        <v>58</v>
      </c>
      <c r="C343" s="63" t="s">
        <v>57</v>
      </c>
      <c r="D343" s="29" t="s">
        <v>842</v>
      </c>
      <c r="E343" s="30"/>
      <c r="F343" s="106"/>
      <c r="G343" s="16"/>
      <c r="H343" s="30"/>
      <c r="I343" s="106"/>
      <c r="J343" s="16"/>
      <c r="K343" s="32"/>
      <c r="L343" s="32"/>
      <c r="M343" s="32"/>
      <c r="N343" s="32"/>
      <c r="O343" s="31"/>
      <c r="P343" s="32"/>
      <c r="Q343" s="32"/>
      <c r="R343" s="32"/>
      <c r="S343" s="77"/>
      <c r="T343" s="77"/>
      <c r="U343" s="77"/>
      <c r="V343" s="77"/>
      <c r="W343" s="77"/>
      <c r="X343" s="77"/>
      <c r="Y343" s="77"/>
      <c r="Z343" s="77"/>
      <c r="AA343" s="77"/>
      <c r="AB343" s="76"/>
      <c r="AC343" s="98"/>
      <c r="AD343" s="98"/>
      <c r="AE343" s="105"/>
      <c r="AF343" s="105"/>
      <c r="AG343" s="105"/>
      <c r="AH343" s="105"/>
    </row>
    <row r="344" spans="1:34" s="89" customFormat="1" ht="27.75" customHeight="1">
      <c r="A344" s="64"/>
      <c r="B344" s="64"/>
      <c r="C344" s="64"/>
      <c r="D344" s="29" t="s">
        <v>59</v>
      </c>
      <c r="E344" s="30">
        <v>10000</v>
      </c>
      <c r="F344" s="106"/>
      <c r="G344" s="16"/>
      <c r="H344" s="30"/>
      <c r="I344" s="106"/>
      <c r="J344" s="16"/>
      <c r="K344" s="32"/>
      <c r="L344" s="32"/>
      <c r="M344" s="32"/>
      <c r="N344" s="32"/>
      <c r="O344" s="31"/>
      <c r="P344" s="32"/>
      <c r="Q344" s="32"/>
      <c r="R344" s="32"/>
      <c r="S344" s="77"/>
      <c r="T344" s="77"/>
      <c r="U344" s="77"/>
      <c r="V344" s="77"/>
      <c r="W344" s="77"/>
      <c r="X344" s="77"/>
      <c r="Y344" s="77"/>
      <c r="Z344" s="77"/>
      <c r="AA344" s="77"/>
      <c r="AB344" s="37"/>
      <c r="AC344" s="98"/>
      <c r="AD344" s="98"/>
      <c r="AE344" s="105"/>
      <c r="AF344" s="105"/>
      <c r="AG344" s="105"/>
      <c r="AH344" s="105"/>
    </row>
    <row r="345" spans="1:34" s="89" customFormat="1" ht="57" customHeight="1">
      <c r="A345" s="52"/>
      <c r="B345" s="52"/>
      <c r="C345" s="52"/>
      <c r="D345" s="29" t="s">
        <v>60</v>
      </c>
      <c r="E345" s="30">
        <v>10000</v>
      </c>
      <c r="F345" s="106"/>
      <c r="G345" s="16"/>
      <c r="H345" s="30"/>
      <c r="I345" s="106"/>
      <c r="J345" s="16"/>
      <c r="K345" s="32"/>
      <c r="L345" s="32"/>
      <c r="M345" s="32"/>
      <c r="N345" s="32"/>
      <c r="O345" s="31"/>
      <c r="P345" s="32"/>
      <c r="Q345" s="32"/>
      <c r="R345" s="32"/>
      <c r="S345" s="77"/>
      <c r="T345" s="77"/>
      <c r="U345" s="77"/>
      <c r="V345" s="77"/>
      <c r="W345" s="77"/>
      <c r="X345" s="77"/>
      <c r="Y345" s="77"/>
      <c r="Z345" s="77"/>
      <c r="AA345" s="77"/>
      <c r="AB345" s="37"/>
      <c r="AC345" s="98"/>
      <c r="AD345" s="98"/>
      <c r="AE345" s="105"/>
      <c r="AF345" s="105"/>
      <c r="AG345" s="105"/>
      <c r="AH345" s="105"/>
    </row>
    <row r="346" spans="1:34" s="89" customFormat="1" ht="90" customHeight="1">
      <c r="A346" s="63">
        <v>143</v>
      </c>
      <c r="B346" s="63" t="s">
        <v>782</v>
      </c>
      <c r="C346" s="63" t="s">
        <v>61</v>
      </c>
      <c r="D346" s="29" t="s">
        <v>67</v>
      </c>
      <c r="E346" s="30"/>
      <c r="F346" s="106"/>
      <c r="G346" s="16"/>
      <c r="H346" s="30"/>
      <c r="I346" s="106"/>
      <c r="J346" s="16"/>
      <c r="K346" s="32"/>
      <c r="L346" s="32"/>
      <c r="M346" s="32"/>
      <c r="N346" s="32"/>
      <c r="O346" s="31"/>
      <c r="P346" s="32"/>
      <c r="Q346" s="32"/>
      <c r="R346" s="32"/>
      <c r="S346" s="77"/>
      <c r="T346" s="77"/>
      <c r="U346" s="77"/>
      <c r="V346" s="77"/>
      <c r="W346" s="77"/>
      <c r="X346" s="77"/>
      <c r="Y346" s="77"/>
      <c r="Z346" s="77"/>
      <c r="AA346" s="77"/>
      <c r="AB346" s="37"/>
      <c r="AC346" s="98"/>
      <c r="AD346" s="98"/>
      <c r="AE346" s="105"/>
      <c r="AF346" s="105"/>
      <c r="AG346" s="105"/>
      <c r="AH346" s="105"/>
    </row>
    <row r="347" spans="1:34" s="89" customFormat="1" ht="21.75" customHeight="1">
      <c r="A347" s="64"/>
      <c r="B347" s="64"/>
      <c r="C347" s="64"/>
      <c r="D347" s="29" t="s">
        <v>62</v>
      </c>
      <c r="E347" s="30">
        <v>60000</v>
      </c>
      <c r="F347" s="106"/>
      <c r="G347" s="16"/>
      <c r="H347" s="30"/>
      <c r="I347" s="106"/>
      <c r="J347" s="16"/>
      <c r="K347" s="32"/>
      <c r="L347" s="32"/>
      <c r="M347" s="32"/>
      <c r="N347" s="32"/>
      <c r="O347" s="31"/>
      <c r="P347" s="32"/>
      <c r="Q347" s="32"/>
      <c r="R347" s="32"/>
      <c r="S347" s="77"/>
      <c r="T347" s="77"/>
      <c r="U347" s="77"/>
      <c r="V347" s="77"/>
      <c r="W347" s="77"/>
      <c r="X347" s="77"/>
      <c r="Y347" s="77"/>
      <c r="Z347" s="77"/>
      <c r="AA347" s="77"/>
      <c r="AB347" s="37"/>
      <c r="AC347" s="98"/>
      <c r="AD347" s="98"/>
      <c r="AE347" s="105"/>
      <c r="AF347" s="105"/>
      <c r="AG347" s="105"/>
      <c r="AH347" s="105"/>
    </row>
    <row r="348" spans="1:34" s="89" customFormat="1" ht="21.75" customHeight="1">
      <c r="A348" s="64"/>
      <c r="B348" s="64"/>
      <c r="C348" s="64"/>
      <c r="D348" s="29" t="s">
        <v>63</v>
      </c>
      <c r="E348" s="30">
        <v>102056</v>
      </c>
      <c r="F348" s="106"/>
      <c r="G348" s="16"/>
      <c r="H348" s="30"/>
      <c r="I348" s="106"/>
      <c r="J348" s="16"/>
      <c r="K348" s="32"/>
      <c r="L348" s="32"/>
      <c r="M348" s="32"/>
      <c r="N348" s="32"/>
      <c r="O348" s="31"/>
      <c r="P348" s="32"/>
      <c r="Q348" s="32"/>
      <c r="R348" s="32"/>
      <c r="S348" s="77"/>
      <c r="T348" s="77"/>
      <c r="U348" s="77"/>
      <c r="V348" s="77"/>
      <c r="W348" s="77"/>
      <c r="X348" s="77"/>
      <c r="Y348" s="77"/>
      <c r="Z348" s="77"/>
      <c r="AA348" s="77"/>
      <c r="AB348" s="37"/>
      <c r="AC348" s="98"/>
      <c r="AD348" s="98"/>
      <c r="AE348" s="105"/>
      <c r="AF348" s="105"/>
      <c r="AG348" s="105"/>
      <c r="AH348" s="105"/>
    </row>
    <row r="349" spans="1:34" s="89" customFormat="1" ht="25.5" customHeight="1">
      <c r="A349" s="64"/>
      <c r="B349" s="64"/>
      <c r="C349" s="64"/>
      <c r="D349" s="29" t="s">
        <v>64</v>
      </c>
      <c r="E349" s="30">
        <v>25000</v>
      </c>
      <c r="F349" s="106"/>
      <c r="G349" s="16"/>
      <c r="H349" s="30"/>
      <c r="I349" s="106"/>
      <c r="J349" s="16"/>
      <c r="K349" s="32"/>
      <c r="L349" s="32"/>
      <c r="M349" s="32"/>
      <c r="N349" s="32"/>
      <c r="O349" s="31"/>
      <c r="P349" s="32"/>
      <c r="Q349" s="32"/>
      <c r="R349" s="32"/>
      <c r="S349" s="77"/>
      <c r="T349" s="77"/>
      <c r="U349" s="77"/>
      <c r="V349" s="77"/>
      <c r="W349" s="77"/>
      <c r="X349" s="77"/>
      <c r="Y349" s="77"/>
      <c r="Z349" s="77"/>
      <c r="AA349" s="77"/>
      <c r="AB349" s="37"/>
      <c r="AC349" s="98"/>
      <c r="AD349" s="98"/>
      <c r="AE349" s="105"/>
      <c r="AF349" s="105"/>
      <c r="AG349" s="105"/>
      <c r="AH349" s="105"/>
    </row>
    <row r="350" spans="1:34" s="89" customFormat="1" ht="25.5" customHeight="1">
      <c r="A350" s="64"/>
      <c r="B350" s="64"/>
      <c r="C350" s="64"/>
      <c r="D350" s="29" t="s">
        <v>783</v>
      </c>
      <c r="E350" s="30">
        <v>20000</v>
      </c>
      <c r="F350" s="106"/>
      <c r="G350" s="16"/>
      <c r="H350" s="30"/>
      <c r="I350" s="106"/>
      <c r="J350" s="16"/>
      <c r="K350" s="32"/>
      <c r="L350" s="32"/>
      <c r="M350" s="32"/>
      <c r="N350" s="32"/>
      <c r="O350" s="31"/>
      <c r="P350" s="32"/>
      <c r="Q350" s="32"/>
      <c r="R350" s="32"/>
      <c r="S350" s="77"/>
      <c r="T350" s="77"/>
      <c r="U350" s="77"/>
      <c r="V350" s="77"/>
      <c r="W350" s="77"/>
      <c r="X350" s="77"/>
      <c r="Y350" s="77"/>
      <c r="Z350" s="77"/>
      <c r="AA350" s="77"/>
      <c r="AB350" s="37"/>
      <c r="AC350" s="98"/>
      <c r="AD350" s="98"/>
      <c r="AE350" s="105"/>
      <c r="AF350" s="105"/>
      <c r="AG350" s="105"/>
      <c r="AH350" s="105"/>
    </row>
    <row r="351" spans="1:34" s="89" customFormat="1" ht="79.5" customHeight="1">
      <c r="A351" s="64"/>
      <c r="B351" s="64"/>
      <c r="C351" s="64"/>
      <c r="D351" s="29" t="s">
        <v>68</v>
      </c>
      <c r="E351" s="30"/>
      <c r="F351" s="106"/>
      <c r="G351" s="16"/>
      <c r="H351" s="30"/>
      <c r="I351" s="106"/>
      <c r="J351" s="16"/>
      <c r="K351" s="32"/>
      <c r="L351" s="32"/>
      <c r="M351" s="32"/>
      <c r="N351" s="32"/>
      <c r="O351" s="31"/>
      <c r="P351" s="32"/>
      <c r="Q351" s="32"/>
      <c r="R351" s="32"/>
      <c r="S351" s="77"/>
      <c r="T351" s="77"/>
      <c r="U351" s="77"/>
      <c r="V351" s="77"/>
      <c r="W351" s="77"/>
      <c r="X351" s="77"/>
      <c r="Y351" s="77"/>
      <c r="Z351" s="77"/>
      <c r="AA351" s="77"/>
      <c r="AB351" s="37"/>
      <c r="AC351" s="98"/>
      <c r="AD351" s="98"/>
      <c r="AE351" s="105"/>
      <c r="AF351" s="105"/>
      <c r="AG351" s="105"/>
      <c r="AH351" s="105"/>
    </row>
    <row r="352" spans="1:34" s="89" customFormat="1" ht="21.75" customHeight="1">
      <c r="A352" s="64"/>
      <c r="B352" s="64"/>
      <c r="C352" s="64"/>
      <c r="D352" s="29" t="s">
        <v>62</v>
      </c>
      <c r="E352" s="30">
        <v>250000</v>
      </c>
      <c r="F352" s="106"/>
      <c r="G352" s="16"/>
      <c r="H352" s="30"/>
      <c r="I352" s="106"/>
      <c r="J352" s="16"/>
      <c r="K352" s="32"/>
      <c r="L352" s="32"/>
      <c r="M352" s="32"/>
      <c r="N352" s="32"/>
      <c r="O352" s="31"/>
      <c r="P352" s="32"/>
      <c r="Q352" s="32"/>
      <c r="R352" s="32"/>
      <c r="S352" s="77"/>
      <c r="T352" s="77"/>
      <c r="U352" s="77"/>
      <c r="V352" s="77"/>
      <c r="W352" s="77"/>
      <c r="X352" s="77"/>
      <c r="Y352" s="77"/>
      <c r="Z352" s="77"/>
      <c r="AA352" s="77"/>
      <c r="AB352" s="37"/>
      <c r="AC352" s="98"/>
      <c r="AD352" s="98"/>
      <c r="AE352" s="105"/>
      <c r="AF352" s="105"/>
      <c r="AG352" s="105"/>
      <c r="AH352" s="105"/>
    </row>
    <row r="353" spans="1:34" s="89" customFormat="1" ht="29.25" customHeight="1">
      <c r="A353" s="64"/>
      <c r="B353" s="64"/>
      <c r="C353" s="64"/>
      <c r="D353" s="29" t="s">
        <v>65</v>
      </c>
      <c r="E353" s="30">
        <v>250000</v>
      </c>
      <c r="F353" s="106"/>
      <c r="G353" s="16"/>
      <c r="H353" s="30"/>
      <c r="I353" s="106"/>
      <c r="J353" s="16"/>
      <c r="K353" s="32"/>
      <c r="L353" s="32"/>
      <c r="M353" s="32"/>
      <c r="N353" s="32"/>
      <c r="O353" s="31"/>
      <c r="P353" s="32"/>
      <c r="Q353" s="32"/>
      <c r="R353" s="32"/>
      <c r="S353" s="77"/>
      <c r="T353" s="77"/>
      <c r="U353" s="77"/>
      <c r="V353" s="77"/>
      <c r="W353" s="77"/>
      <c r="X353" s="77"/>
      <c r="Y353" s="77"/>
      <c r="Z353" s="77"/>
      <c r="AA353" s="77"/>
      <c r="AB353" s="37"/>
      <c r="AC353" s="98"/>
      <c r="AD353" s="98"/>
      <c r="AE353" s="105"/>
      <c r="AF353" s="105"/>
      <c r="AG353" s="105"/>
      <c r="AH353" s="105"/>
    </row>
    <row r="354" spans="1:34" s="89" customFormat="1" ht="21" customHeight="1">
      <c r="A354" s="64"/>
      <c r="B354" s="64"/>
      <c r="C354" s="64"/>
      <c r="D354" s="29" t="s">
        <v>63</v>
      </c>
      <c r="E354" s="30">
        <v>296876</v>
      </c>
      <c r="F354" s="106"/>
      <c r="G354" s="16"/>
      <c r="H354" s="30"/>
      <c r="I354" s="106"/>
      <c r="J354" s="16"/>
      <c r="K354" s="32"/>
      <c r="L354" s="32"/>
      <c r="M354" s="32"/>
      <c r="N354" s="32"/>
      <c r="O354" s="31"/>
      <c r="P354" s="32"/>
      <c r="Q354" s="32"/>
      <c r="R354" s="32"/>
      <c r="S354" s="77"/>
      <c r="T354" s="77"/>
      <c r="U354" s="77"/>
      <c r="V354" s="77"/>
      <c r="W354" s="77"/>
      <c r="X354" s="77"/>
      <c r="Y354" s="77"/>
      <c r="Z354" s="77"/>
      <c r="AA354" s="77"/>
      <c r="AB354" s="37"/>
      <c r="AC354" s="98"/>
      <c r="AD354" s="98"/>
      <c r="AE354" s="105"/>
      <c r="AF354" s="105"/>
      <c r="AG354" s="105"/>
      <c r="AH354" s="105"/>
    </row>
    <row r="355" spans="1:34" s="89" customFormat="1" ht="29.25" customHeight="1">
      <c r="A355" s="52"/>
      <c r="B355" s="52"/>
      <c r="C355" s="52"/>
      <c r="D355" s="29" t="s">
        <v>66</v>
      </c>
      <c r="E355" s="30">
        <v>120000</v>
      </c>
      <c r="F355" s="106"/>
      <c r="G355" s="16"/>
      <c r="H355" s="30"/>
      <c r="I355" s="106"/>
      <c r="J355" s="16"/>
      <c r="K355" s="32"/>
      <c r="L355" s="32"/>
      <c r="M355" s="32"/>
      <c r="N355" s="32"/>
      <c r="O355" s="31"/>
      <c r="P355" s="32"/>
      <c r="Q355" s="32"/>
      <c r="R355" s="32"/>
      <c r="S355" s="77"/>
      <c r="T355" s="77"/>
      <c r="U355" s="77"/>
      <c r="V355" s="77"/>
      <c r="W355" s="77"/>
      <c r="X355" s="77"/>
      <c r="Y355" s="77"/>
      <c r="Z355" s="77"/>
      <c r="AA355" s="77"/>
      <c r="AB355" s="37"/>
      <c r="AC355" s="98"/>
      <c r="AD355" s="98"/>
      <c r="AE355" s="105"/>
      <c r="AF355" s="105"/>
      <c r="AG355" s="105"/>
      <c r="AH355" s="105"/>
    </row>
    <row r="356" spans="1:34" s="89" customFormat="1" ht="59.25" customHeight="1">
      <c r="A356" s="64">
        <v>144</v>
      </c>
      <c r="B356" s="63" t="s">
        <v>87</v>
      </c>
      <c r="C356" s="63" t="s">
        <v>28</v>
      </c>
      <c r="D356" s="29" t="s">
        <v>88</v>
      </c>
      <c r="E356" s="30"/>
      <c r="F356" s="106"/>
      <c r="G356" s="16"/>
      <c r="H356" s="30"/>
      <c r="I356" s="106"/>
      <c r="J356" s="16"/>
      <c r="K356" s="32"/>
      <c r="L356" s="32"/>
      <c r="M356" s="32"/>
      <c r="N356" s="32"/>
      <c r="O356" s="31"/>
      <c r="P356" s="32"/>
      <c r="Q356" s="32"/>
      <c r="R356" s="32"/>
      <c r="S356" s="77"/>
      <c r="T356" s="77"/>
      <c r="U356" s="77"/>
      <c r="V356" s="77"/>
      <c r="W356" s="77"/>
      <c r="X356" s="77"/>
      <c r="Y356" s="77"/>
      <c r="Z356" s="77"/>
      <c r="AA356" s="77"/>
      <c r="AB356" s="140" t="s">
        <v>324</v>
      </c>
      <c r="AC356" s="98"/>
      <c r="AD356" s="98"/>
      <c r="AE356" s="105"/>
      <c r="AF356" s="105"/>
      <c r="AG356" s="105"/>
      <c r="AH356" s="105"/>
    </row>
    <row r="357" spans="1:34" s="89" customFormat="1" ht="42" customHeight="1">
      <c r="A357" s="64"/>
      <c r="B357" s="64"/>
      <c r="C357" s="64"/>
      <c r="D357" s="29" t="s">
        <v>89</v>
      </c>
      <c r="E357" s="30">
        <v>1000</v>
      </c>
      <c r="F357" s="106"/>
      <c r="G357" s="16"/>
      <c r="H357" s="30"/>
      <c r="I357" s="106"/>
      <c r="J357" s="16"/>
      <c r="K357" s="32"/>
      <c r="L357" s="32"/>
      <c r="M357" s="32"/>
      <c r="N357" s="32">
        <v>1000</v>
      </c>
      <c r="O357" s="31"/>
      <c r="P357" s="32"/>
      <c r="Q357" s="32"/>
      <c r="R357" s="32"/>
      <c r="S357" s="77"/>
      <c r="T357" s="77"/>
      <c r="U357" s="77"/>
      <c r="V357" s="77"/>
      <c r="W357" s="77"/>
      <c r="X357" s="77"/>
      <c r="Y357" s="77"/>
      <c r="Z357" s="77"/>
      <c r="AA357" s="77"/>
      <c r="AB357" s="165"/>
      <c r="AC357" s="98"/>
      <c r="AD357" s="98"/>
      <c r="AE357" s="105"/>
      <c r="AF357" s="105"/>
      <c r="AG357" s="105"/>
      <c r="AH357" s="105"/>
    </row>
    <row r="358" spans="1:34" s="89" customFormat="1" ht="44.25" customHeight="1">
      <c r="A358" s="52"/>
      <c r="B358" s="52"/>
      <c r="C358" s="52"/>
      <c r="D358" s="29" t="s">
        <v>286</v>
      </c>
      <c r="E358" s="30">
        <v>24000</v>
      </c>
      <c r="F358" s="106"/>
      <c r="G358" s="16"/>
      <c r="H358" s="30"/>
      <c r="I358" s="106"/>
      <c r="J358" s="16"/>
      <c r="K358" s="32"/>
      <c r="L358" s="32"/>
      <c r="M358" s="32"/>
      <c r="N358" s="32">
        <v>24000</v>
      </c>
      <c r="O358" s="31"/>
      <c r="P358" s="32"/>
      <c r="Q358" s="32"/>
      <c r="R358" s="32"/>
      <c r="S358" s="77"/>
      <c r="T358" s="77"/>
      <c r="U358" s="77"/>
      <c r="V358" s="77"/>
      <c r="W358" s="77"/>
      <c r="X358" s="77"/>
      <c r="Y358" s="77"/>
      <c r="Z358" s="77"/>
      <c r="AA358" s="77"/>
      <c r="AB358" s="166"/>
      <c r="AC358" s="98"/>
      <c r="AD358" s="98"/>
      <c r="AE358" s="105"/>
      <c r="AF358" s="105"/>
      <c r="AG358" s="105"/>
      <c r="AH358" s="105"/>
    </row>
    <row r="359" spans="1:34" s="89" customFormat="1" ht="102.75" customHeight="1">
      <c r="A359" s="52">
        <v>145</v>
      </c>
      <c r="B359" s="52" t="s">
        <v>267</v>
      </c>
      <c r="C359" s="52" t="s">
        <v>268</v>
      </c>
      <c r="D359" s="29" t="s">
        <v>400</v>
      </c>
      <c r="E359" s="30">
        <v>10000</v>
      </c>
      <c r="F359" s="106"/>
      <c r="G359" s="16"/>
      <c r="H359" s="30"/>
      <c r="I359" s="106"/>
      <c r="J359" s="16"/>
      <c r="K359" s="32"/>
      <c r="L359" s="32"/>
      <c r="M359" s="32"/>
      <c r="N359" s="32">
        <v>10000</v>
      </c>
      <c r="O359" s="31"/>
      <c r="P359" s="32"/>
      <c r="Q359" s="32"/>
      <c r="R359" s="32"/>
      <c r="S359" s="77"/>
      <c r="T359" s="77"/>
      <c r="U359" s="77"/>
      <c r="V359" s="77"/>
      <c r="W359" s="77"/>
      <c r="X359" s="77"/>
      <c r="Y359" s="77"/>
      <c r="Z359" s="77"/>
      <c r="AA359" s="77"/>
      <c r="AB359" s="37"/>
      <c r="AC359" s="98"/>
      <c r="AD359" s="98"/>
      <c r="AE359" s="105"/>
      <c r="AF359" s="105"/>
      <c r="AG359" s="105"/>
      <c r="AH359" s="105"/>
    </row>
    <row r="360" spans="1:34" s="89" customFormat="1" ht="236.25" customHeight="1">
      <c r="A360" s="135">
        <v>146</v>
      </c>
      <c r="B360" s="52" t="s">
        <v>287</v>
      </c>
      <c r="C360" s="74" t="s">
        <v>399</v>
      </c>
      <c r="D360" s="29" t="s">
        <v>490</v>
      </c>
      <c r="E360" s="30">
        <v>13491</v>
      </c>
      <c r="F360" s="106"/>
      <c r="G360" s="16"/>
      <c r="H360" s="30"/>
      <c r="I360" s="106"/>
      <c r="J360" s="16"/>
      <c r="K360" s="32"/>
      <c r="L360" s="32"/>
      <c r="M360" s="32"/>
      <c r="N360" s="32">
        <v>13491</v>
      </c>
      <c r="O360" s="31"/>
      <c r="P360" s="32"/>
      <c r="Q360" s="32"/>
      <c r="R360" s="32"/>
      <c r="S360" s="77"/>
      <c r="T360" s="77"/>
      <c r="U360" s="77"/>
      <c r="V360" s="77"/>
      <c r="W360" s="77"/>
      <c r="X360" s="77"/>
      <c r="Y360" s="77"/>
      <c r="Z360" s="77"/>
      <c r="AA360" s="77"/>
      <c r="AB360" s="37" t="s">
        <v>1031</v>
      </c>
      <c r="AC360" s="98"/>
      <c r="AD360" s="98"/>
      <c r="AE360" s="105"/>
      <c r="AF360" s="105"/>
      <c r="AG360" s="105"/>
      <c r="AH360" s="105"/>
    </row>
    <row r="361" spans="1:34" s="89" customFormat="1" ht="156.75" customHeight="1">
      <c r="A361" s="52">
        <v>147</v>
      </c>
      <c r="B361" s="52" t="s">
        <v>982</v>
      </c>
      <c r="C361" s="52" t="s">
        <v>983</v>
      </c>
      <c r="D361" s="29" t="s">
        <v>984</v>
      </c>
      <c r="E361" s="30">
        <v>600000</v>
      </c>
      <c r="F361" s="106"/>
      <c r="G361" s="16"/>
      <c r="H361" s="30"/>
      <c r="I361" s="106"/>
      <c r="J361" s="16"/>
      <c r="K361" s="32"/>
      <c r="L361" s="32"/>
      <c r="M361" s="32"/>
      <c r="N361" s="32"/>
      <c r="O361" s="31">
        <v>300000</v>
      </c>
      <c r="P361" s="32"/>
      <c r="Q361" s="32"/>
      <c r="R361" s="32"/>
      <c r="S361" s="77"/>
      <c r="T361" s="77"/>
      <c r="U361" s="77"/>
      <c r="V361" s="77"/>
      <c r="W361" s="77"/>
      <c r="X361" s="77"/>
      <c r="Y361" s="77"/>
      <c r="Z361" s="77"/>
      <c r="AA361" s="77"/>
      <c r="AB361" s="139" t="s">
        <v>1129</v>
      </c>
      <c r="AC361" s="98"/>
      <c r="AD361" s="98"/>
      <c r="AE361" s="105"/>
      <c r="AF361" s="105"/>
      <c r="AG361" s="105"/>
      <c r="AH361" s="105"/>
    </row>
    <row r="362" spans="1:34" s="89" customFormat="1" ht="57.75" customHeight="1">
      <c r="A362" s="63">
        <v>148</v>
      </c>
      <c r="B362" s="64" t="s">
        <v>209</v>
      </c>
      <c r="C362" s="63" t="s">
        <v>210</v>
      </c>
      <c r="D362" s="29" t="s">
        <v>211</v>
      </c>
      <c r="E362" s="30"/>
      <c r="F362" s="106"/>
      <c r="G362" s="16"/>
      <c r="H362" s="30"/>
      <c r="I362" s="106"/>
      <c r="J362" s="16"/>
      <c r="K362" s="32"/>
      <c r="L362" s="32"/>
      <c r="M362" s="32"/>
      <c r="N362" s="32"/>
      <c r="O362" s="31"/>
      <c r="P362" s="32"/>
      <c r="Q362" s="32"/>
      <c r="R362" s="32"/>
      <c r="S362" s="77"/>
      <c r="T362" s="77"/>
      <c r="U362" s="77"/>
      <c r="V362" s="77"/>
      <c r="W362" s="77"/>
      <c r="X362" s="77"/>
      <c r="Y362" s="77"/>
      <c r="Z362" s="77"/>
      <c r="AA362" s="77"/>
      <c r="AB362" s="37"/>
      <c r="AC362" s="98"/>
      <c r="AD362" s="98"/>
      <c r="AE362" s="105"/>
      <c r="AF362" s="105"/>
      <c r="AG362" s="105"/>
      <c r="AH362" s="105"/>
    </row>
    <row r="363" spans="1:34" s="89" customFormat="1" ht="98.25" customHeight="1">
      <c r="A363" s="64"/>
      <c r="B363" s="64"/>
      <c r="C363" s="64"/>
      <c r="D363" s="29" t="s">
        <v>212</v>
      </c>
      <c r="E363" s="30">
        <v>5860</v>
      </c>
      <c r="F363" s="106"/>
      <c r="G363" s="16"/>
      <c r="H363" s="30"/>
      <c r="I363" s="106"/>
      <c r="J363" s="16"/>
      <c r="K363" s="32"/>
      <c r="L363" s="32"/>
      <c r="M363" s="32"/>
      <c r="N363" s="32"/>
      <c r="O363" s="31"/>
      <c r="P363" s="32"/>
      <c r="Q363" s="32"/>
      <c r="R363" s="32"/>
      <c r="S363" s="77"/>
      <c r="T363" s="77"/>
      <c r="U363" s="77"/>
      <c r="V363" s="77"/>
      <c r="W363" s="77"/>
      <c r="X363" s="77"/>
      <c r="Y363" s="77"/>
      <c r="Z363" s="77"/>
      <c r="AA363" s="77"/>
      <c r="AB363" s="37" t="s">
        <v>641</v>
      </c>
      <c r="AC363" s="98"/>
      <c r="AD363" s="98"/>
      <c r="AE363" s="105"/>
      <c r="AF363" s="105"/>
      <c r="AG363" s="105"/>
      <c r="AH363" s="105"/>
    </row>
    <row r="364" spans="1:34" s="89" customFormat="1" ht="81" customHeight="1">
      <c r="A364" s="52"/>
      <c r="B364" s="52"/>
      <c r="C364" s="52"/>
      <c r="D364" s="29" t="s">
        <v>213</v>
      </c>
      <c r="E364" s="30">
        <f>6809+3967</f>
        <v>10776</v>
      </c>
      <c r="F364" s="106"/>
      <c r="G364" s="16"/>
      <c r="H364" s="30"/>
      <c r="I364" s="106"/>
      <c r="J364" s="16"/>
      <c r="K364" s="32"/>
      <c r="L364" s="32"/>
      <c r="M364" s="32"/>
      <c r="N364" s="32"/>
      <c r="O364" s="31"/>
      <c r="P364" s="32"/>
      <c r="Q364" s="32"/>
      <c r="R364" s="32"/>
      <c r="S364" s="77"/>
      <c r="T364" s="77"/>
      <c r="U364" s="77"/>
      <c r="V364" s="77"/>
      <c r="W364" s="77"/>
      <c r="X364" s="77"/>
      <c r="Y364" s="77"/>
      <c r="Z364" s="77"/>
      <c r="AA364" s="77"/>
      <c r="AB364" s="37" t="s">
        <v>214</v>
      </c>
      <c r="AC364" s="98"/>
      <c r="AD364" s="98"/>
      <c r="AE364" s="105"/>
      <c r="AF364" s="105"/>
      <c r="AG364" s="105"/>
      <c r="AH364" s="105"/>
    </row>
    <row r="365" spans="1:34" s="89" customFormat="1" ht="287.25" customHeight="1">
      <c r="A365" s="63">
        <v>149</v>
      </c>
      <c r="B365" s="64" t="s">
        <v>278</v>
      </c>
      <c r="C365" s="79" t="s">
        <v>28</v>
      </c>
      <c r="D365" s="28" t="s">
        <v>963</v>
      </c>
      <c r="E365" s="30"/>
      <c r="F365" s="106"/>
      <c r="G365" s="16"/>
      <c r="H365" s="30"/>
      <c r="I365" s="106"/>
      <c r="J365" s="16"/>
      <c r="K365" s="32"/>
      <c r="L365" s="32"/>
      <c r="M365" s="32"/>
      <c r="N365" s="32"/>
      <c r="O365" s="31"/>
      <c r="P365" s="32"/>
      <c r="Q365" s="32"/>
      <c r="R365" s="32"/>
      <c r="S365" s="77"/>
      <c r="T365" s="77"/>
      <c r="U365" s="77"/>
      <c r="V365" s="77"/>
      <c r="W365" s="77"/>
      <c r="X365" s="77"/>
      <c r="Y365" s="77"/>
      <c r="Z365" s="77"/>
      <c r="AA365" s="77"/>
      <c r="AB365" s="140" t="s">
        <v>325</v>
      </c>
      <c r="AC365" s="98"/>
      <c r="AD365" s="98"/>
      <c r="AE365" s="105"/>
      <c r="AF365" s="105"/>
      <c r="AG365" s="105"/>
      <c r="AH365" s="105"/>
    </row>
    <row r="366" spans="1:34" s="89" customFormat="1" ht="39" customHeight="1">
      <c r="A366" s="64"/>
      <c r="B366" s="64"/>
      <c r="C366" s="79"/>
      <c r="D366" s="29" t="s">
        <v>473</v>
      </c>
      <c r="E366" s="30">
        <v>693171</v>
      </c>
      <c r="F366" s="106"/>
      <c r="G366" s="16"/>
      <c r="H366" s="30"/>
      <c r="I366" s="106"/>
      <c r="J366" s="16"/>
      <c r="K366" s="32"/>
      <c r="L366" s="32"/>
      <c r="M366" s="32"/>
      <c r="N366" s="32">
        <v>406508</v>
      </c>
      <c r="O366" s="31"/>
      <c r="P366" s="32"/>
      <c r="Q366" s="32"/>
      <c r="R366" s="32"/>
      <c r="S366" s="77"/>
      <c r="T366" s="77"/>
      <c r="U366" s="77"/>
      <c r="V366" s="77"/>
      <c r="W366" s="77"/>
      <c r="X366" s="77"/>
      <c r="Y366" s="77"/>
      <c r="Z366" s="77"/>
      <c r="AA366" s="77"/>
      <c r="AB366" s="165"/>
      <c r="AC366" s="98"/>
      <c r="AD366" s="98"/>
      <c r="AE366" s="105"/>
      <c r="AF366" s="105"/>
      <c r="AG366" s="105"/>
      <c r="AH366" s="105"/>
    </row>
    <row r="367" spans="1:34" s="89" customFormat="1" ht="25.5" customHeight="1">
      <c r="A367" s="64"/>
      <c r="B367" s="64"/>
      <c r="C367" s="79"/>
      <c r="D367" s="29" t="s">
        <v>474</v>
      </c>
      <c r="E367" s="30">
        <v>335701</v>
      </c>
      <c r="F367" s="106"/>
      <c r="G367" s="16"/>
      <c r="H367" s="30"/>
      <c r="I367" s="106"/>
      <c r="J367" s="16"/>
      <c r="K367" s="32"/>
      <c r="L367" s="32"/>
      <c r="M367" s="32"/>
      <c r="N367" s="32">
        <v>196813</v>
      </c>
      <c r="O367" s="31"/>
      <c r="P367" s="32"/>
      <c r="Q367" s="32"/>
      <c r="R367" s="32"/>
      <c r="S367" s="77"/>
      <c r="T367" s="77"/>
      <c r="U367" s="77"/>
      <c r="V367" s="77"/>
      <c r="W367" s="77"/>
      <c r="X367" s="77"/>
      <c r="Y367" s="77"/>
      <c r="Z367" s="77"/>
      <c r="AA367" s="77"/>
      <c r="AB367" s="165"/>
      <c r="AC367" s="98"/>
      <c r="AD367" s="98"/>
      <c r="AE367" s="105"/>
      <c r="AF367" s="105"/>
      <c r="AG367" s="105"/>
      <c r="AH367" s="105"/>
    </row>
    <row r="368" spans="1:34" s="89" customFormat="1" ht="53.25" customHeight="1">
      <c r="A368" s="64"/>
      <c r="B368" s="64"/>
      <c r="C368" s="79"/>
      <c r="D368" s="29" t="s">
        <v>475</v>
      </c>
      <c r="E368" s="30">
        <v>1146787</v>
      </c>
      <c r="F368" s="106"/>
      <c r="G368" s="16"/>
      <c r="H368" s="30"/>
      <c r="I368" s="106"/>
      <c r="J368" s="16"/>
      <c r="K368" s="32"/>
      <c r="L368" s="32"/>
      <c r="M368" s="32"/>
      <c r="N368" s="32">
        <v>653851</v>
      </c>
      <c r="O368" s="31"/>
      <c r="P368" s="32"/>
      <c r="Q368" s="32"/>
      <c r="R368" s="32"/>
      <c r="S368" s="77"/>
      <c r="T368" s="77"/>
      <c r="U368" s="77"/>
      <c r="V368" s="77"/>
      <c r="W368" s="77"/>
      <c r="X368" s="77"/>
      <c r="Y368" s="77"/>
      <c r="Z368" s="77"/>
      <c r="AA368" s="77"/>
      <c r="AB368" s="165"/>
      <c r="AC368" s="98"/>
      <c r="AD368" s="98"/>
      <c r="AE368" s="105"/>
      <c r="AF368" s="105"/>
      <c r="AG368" s="105"/>
      <c r="AH368" s="105"/>
    </row>
    <row r="369" spans="1:34" s="89" customFormat="1" ht="45.75" customHeight="1">
      <c r="A369" s="64"/>
      <c r="B369" s="64"/>
      <c r="C369" s="79"/>
      <c r="D369" s="29" t="s">
        <v>476</v>
      </c>
      <c r="E369" s="30">
        <v>281992</v>
      </c>
      <c r="F369" s="106"/>
      <c r="G369" s="16"/>
      <c r="H369" s="30"/>
      <c r="I369" s="106"/>
      <c r="J369" s="16"/>
      <c r="K369" s="32"/>
      <c r="L369" s="32"/>
      <c r="M369" s="32"/>
      <c r="N369" s="32">
        <v>162150</v>
      </c>
      <c r="O369" s="31"/>
      <c r="P369" s="32"/>
      <c r="Q369" s="32"/>
      <c r="R369" s="32"/>
      <c r="S369" s="77"/>
      <c r="T369" s="77"/>
      <c r="U369" s="77"/>
      <c r="V369" s="77"/>
      <c r="W369" s="77"/>
      <c r="X369" s="77"/>
      <c r="Y369" s="77"/>
      <c r="Z369" s="77"/>
      <c r="AA369" s="77"/>
      <c r="AB369" s="165"/>
      <c r="AC369" s="98"/>
      <c r="AD369" s="98"/>
      <c r="AE369" s="105"/>
      <c r="AF369" s="105"/>
      <c r="AG369" s="105"/>
      <c r="AH369" s="105"/>
    </row>
    <row r="370" spans="1:34" s="89" customFormat="1" ht="25.5" customHeight="1">
      <c r="A370" s="64"/>
      <c r="B370" s="64"/>
      <c r="C370" s="79"/>
      <c r="D370" s="29" t="s">
        <v>477</v>
      </c>
      <c r="E370" s="30">
        <v>93609</v>
      </c>
      <c r="F370" s="106"/>
      <c r="G370" s="16"/>
      <c r="H370" s="30"/>
      <c r="I370" s="106"/>
      <c r="J370" s="16"/>
      <c r="K370" s="32"/>
      <c r="L370" s="32"/>
      <c r="M370" s="32"/>
      <c r="N370" s="32">
        <v>52557</v>
      </c>
      <c r="O370" s="31"/>
      <c r="P370" s="32"/>
      <c r="Q370" s="32"/>
      <c r="R370" s="32"/>
      <c r="S370" s="77"/>
      <c r="T370" s="77"/>
      <c r="U370" s="77"/>
      <c r="V370" s="77"/>
      <c r="W370" s="77"/>
      <c r="X370" s="77"/>
      <c r="Y370" s="77"/>
      <c r="Z370" s="77"/>
      <c r="AA370" s="77"/>
      <c r="AB370" s="165"/>
      <c r="AC370" s="98"/>
      <c r="AD370" s="98"/>
      <c r="AE370" s="105"/>
      <c r="AF370" s="105"/>
      <c r="AG370" s="105"/>
      <c r="AH370" s="105"/>
    </row>
    <row r="371" spans="1:34" s="89" customFormat="1" ht="25.5" customHeight="1">
      <c r="A371" s="64"/>
      <c r="B371" s="64"/>
      <c r="C371" s="79"/>
      <c r="D371" s="29" t="s">
        <v>478</v>
      </c>
      <c r="E371" s="30">
        <v>70921</v>
      </c>
      <c r="F371" s="106"/>
      <c r="G371" s="16"/>
      <c r="H371" s="30"/>
      <c r="I371" s="106"/>
      <c r="J371" s="16"/>
      <c r="K371" s="32"/>
      <c r="L371" s="32"/>
      <c r="M371" s="32"/>
      <c r="N371" s="32">
        <v>40682</v>
      </c>
      <c r="O371" s="31"/>
      <c r="P371" s="32"/>
      <c r="Q371" s="32"/>
      <c r="R371" s="32"/>
      <c r="S371" s="77"/>
      <c r="T371" s="77"/>
      <c r="U371" s="77"/>
      <c r="V371" s="77"/>
      <c r="W371" s="77"/>
      <c r="X371" s="77"/>
      <c r="Y371" s="77"/>
      <c r="Z371" s="77"/>
      <c r="AA371" s="77"/>
      <c r="AB371" s="165"/>
      <c r="AC371" s="98"/>
      <c r="AD371" s="98"/>
      <c r="AE371" s="105"/>
      <c r="AF371" s="105"/>
      <c r="AG371" s="105"/>
      <c r="AH371" s="105"/>
    </row>
    <row r="372" spans="1:34" s="89" customFormat="1" ht="45" customHeight="1">
      <c r="A372" s="64"/>
      <c r="B372" s="64"/>
      <c r="C372" s="64"/>
      <c r="D372" s="29" t="s">
        <v>479</v>
      </c>
      <c r="E372" s="30">
        <v>96319</v>
      </c>
      <c r="F372" s="106"/>
      <c r="G372" s="16"/>
      <c r="H372" s="30"/>
      <c r="I372" s="106"/>
      <c r="J372" s="16"/>
      <c r="K372" s="32"/>
      <c r="L372" s="32"/>
      <c r="M372" s="32"/>
      <c r="N372" s="32">
        <v>55717</v>
      </c>
      <c r="O372" s="31"/>
      <c r="P372" s="32"/>
      <c r="Q372" s="32"/>
      <c r="R372" s="32"/>
      <c r="S372" s="77"/>
      <c r="T372" s="77"/>
      <c r="U372" s="77"/>
      <c r="V372" s="77"/>
      <c r="W372" s="77"/>
      <c r="X372" s="77"/>
      <c r="Y372" s="77"/>
      <c r="Z372" s="77"/>
      <c r="AA372" s="77"/>
      <c r="AB372" s="165"/>
      <c r="AC372" s="98"/>
      <c r="AD372" s="98"/>
      <c r="AE372" s="105"/>
      <c r="AF372" s="105"/>
      <c r="AG372" s="105"/>
      <c r="AH372" s="105"/>
    </row>
    <row r="373" spans="1:34" s="89" customFormat="1" ht="45" customHeight="1">
      <c r="A373" s="64"/>
      <c r="B373" s="64"/>
      <c r="C373" s="64"/>
      <c r="D373" s="29" t="s">
        <v>480</v>
      </c>
      <c r="E373" s="30">
        <v>98642</v>
      </c>
      <c r="F373" s="106"/>
      <c r="G373" s="16"/>
      <c r="H373" s="30"/>
      <c r="I373" s="106"/>
      <c r="J373" s="16"/>
      <c r="K373" s="32"/>
      <c r="L373" s="32"/>
      <c r="M373" s="32"/>
      <c r="N373" s="32">
        <v>55107</v>
      </c>
      <c r="O373" s="31"/>
      <c r="P373" s="32"/>
      <c r="Q373" s="32"/>
      <c r="R373" s="32"/>
      <c r="S373" s="77"/>
      <c r="T373" s="77"/>
      <c r="U373" s="77"/>
      <c r="V373" s="77"/>
      <c r="W373" s="77"/>
      <c r="X373" s="77"/>
      <c r="Y373" s="77"/>
      <c r="Z373" s="77"/>
      <c r="AA373" s="77"/>
      <c r="AB373" s="165"/>
      <c r="AC373" s="98"/>
      <c r="AD373" s="98"/>
      <c r="AE373" s="105"/>
      <c r="AF373" s="105"/>
      <c r="AG373" s="105"/>
      <c r="AH373" s="105"/>
    </row>
    <row r="374" spans="1:34" s="89" customFormat="1" ht="30" customHeight="1">
      <c r="A374" s="64"/>
      <c r="B374" s="64"/>
      <c r="C374" s="64"/>
      <c r="D374" s="29" t="s">
        <v>481</v>
      </c>
      <c r="E374" s="30">
        <v>71098</v>
      </c>
      <c r="F374" s="106"/>
      <c r="G374" s="16"/>
      <c r="H374" s="30"/>
      <c r="I374" s="106"/>
      <c r="J374" s="16"/>
      <c r="K374" s="32"/>
      <c r="L374" s="32"/>
      <c r="M374" s="32"/>
      <c r="N374" s="32">
        <v>40849</v>
      </c>
      <c r="O374" s="31"/>
      <c r="P374" s="32"/>
      <c r="Q374" s="32"/>
      <c r="R374" s="32"/>
      <c r="S374" s="77"/>
      <c r="T374" s="77"/>
      <c r="U374" s="77"/>
      <c r="V374" s="77"/>
      <c r="W374" s="77"/>
      <c r="X374" s="77"/>
      <c r="Y374" s="77"/>
      <c r="Z374" s="77"/>
      <c r="AA374" s="77"/>
      <c r="AB374" s="165"/>
      <c r="AC374" s="98"/>
      <c r="AD374" s="98"/>
      <c r="AE374" s="105"/>
      <c r="AF374" s="105"/>
      <c r="AG374" s="105"/>
      <c r="AH374" s="105"/>
    </row>
    <row r="375" spans="1:34" s="89" customFormat="1" ht="21.75" customHeight="1">
      <c r="A375" s="64"/>
      <c r="B375" s="64"/>
      <c r="C375" s="64"/>
      <c r="D375" s="29" t="s">
        <v>482</v>
      </c>
      <c r="E375" s="30">
        <v>87644</v>
      </c>
      <c r="F375" s="106"/>
      <c r="G375" s="16"/>
      <c r="H375" s="30"/>
      <c r="I375" s="106"/>
      <c r="J375" s="16"/>
      <c r="K375" s="32"/>
      <c r="L375" s="32"/>
      <c r="M375" s="32"/>
      <c r="N375" s="32">
        <v>50662</v>
      </c>
      <c r="O375" s="31"/>
      <c r="P375" s="32"/>
      <c r="Q375" s="32"/>
      <c r="R375" s="32"/>
      <c r="S375" s="77"/>
      <c r="T375" s="77"/>
      <c r="U375" s="77"/>
      <c r="V375" s="77"/>
      <c r="W375" s="77"/>
      <c r="X375" s="77"/>
      <c r="Y375" s="77"/>
      <c r="Z375" s="77"/>
      <c r="AA375" s="77"/>
      <c r="AB375" s="165"/>
      <c r="AC375" s="98"/>
      <c r="AD375" s="98"/>
      <c r="AE375" s="105"/>
      <c r="AF375" s="105"/>
      <c r="AG375" s="105"/>
      <c r="AH375" s="105"/>
    </row>
    <row r="376" spans="1:34" s="89" customFormat="1" ht="25.5" customHeight="1">
      <c r="A376" s="64"/>
      <c r="B376" s="64"/>
      <c r="C376" s="64"/>
      <c r="D376" s="29" t="s">
        <v>483</v>
      </c>
      <c r="E376" s="30">
        <v>84354</v>
      </c>
      <c r="F376" s="106"/>
      <c r="G376" s="16"/>
      <c r="H376" s="30"/>
      <c r="I376" s="106"/>
      <c r="J376" s="16"/>
      <c r="K376" s="32"/>
      <c r="L376" s="32"/>
      <c r="M376" s="32"/>
      <c r="N376" s="32">
        <v>42153</v>
      </c>
      <c r="O376" s="31"/>
      <c r="P376" s="32"/>
      <c r="Q376" s="32"/>
      <c r="R376" s="32"/>
      <c r="S376" s="77"/>
      <c r="T376" s="77"/>
      <c r="U376" s="77"/>
      <c r="V376" s="77"/>
      <c r="W376" s="77"/>
      <c r="X376" s="77"/>
      <c r="Y376" s="77"/>
      <c r="Z376" s="77"/>
      <c r="AA376" s="77"/>
      <c r="AB376" s="165"/>
      <c r="AC376" s="98"/>
      <c r="AD376" s="98"/>
      <c r="AE376" s="105"/>
      <c r="AF376" s="105"/>
      <c r="AG376" s="105"/>
      <c r="AH376" s="105"/>
    </row>
    <row r="377" spans="1:34" s="89" customFormat="1" ht="25.5" customHeight="1">
      <c r="A377" s="64"/>
      <c r="B377" s="64"/>
      <c r="C377" s="64"/>
      <c r="D377" s="29" t="s">
        <v>484</v>
      </c>
      <c r="E377" s="30">
        <v>86261</v>
      </c>
      <c r="F377" s="106"/>
      <c r="G377" s="16"/>
      <c r="H377" s="30"/>
      <c r="I377" s="106"/>
      <c r="J377" s="16"/>
      <c r="K377" s="32"/>
      <c r="L377" s="32"/>
      <c r="M377" s="32"/>
      <c r="N377" s="32">
        <v>48854</v>
      </c>
      <c r="O377" s="31"/>
      <c r="P377" s="32"/>
      <c r="Q377" s="32"/>
      <c r="R377" s="32"/>
      <c r="S377" s="77"/>
      <c r="T377" s="77"/>
      <c r="U377" s="77"/>
      <c r="V377" s="77"/>
      <c r="W377" s="77"/>
      <c r="X377" s="77"/>
      <c r="Y377" s="77"/>
      <c r="Z377" s="77"/>
      <c r="AA377" s="77"/>
      <c r="AB377" s="165"/>
      <c r="AC377" s="98"/>
      <c r="AD377" s="98"/>
      <c r="AE377" s="105"/>
      <c r="AF377" s="105"/>
      <c r="AG377" s="105"/>
      <c r="AH377" s="105"/>
    </row>
    <row r="378" spans="1:34" s="89" customFormat="1" ht="23.25" customHeight="1">
      <c r="A378" s="64"/>
      <c r="B378" s="64"/>
      <c r="C378" s="64"/>
      <c r="D378" s="29" t="s">
        <v>485</v>
      </c>
      <c r="E378" s="30">
        <v>159199</v>
      </c>
      <c r="F378" s="106"/>
      <c r="G378" s="16"/>
      <c r="H378" s="30"/>
      <c r="I378" s="106"/>
      <c r="J378" s="16"/>
      <c r="K378" s="32"/>
      <c r="L378" s="32"/>
      <c r="M378" s="32"/>
      <c r="N378" s="32">
        <v>91996</v>
      </c>
      <c r="O378" s="31"/>
      <c r="P378" s="32"/>
      <c r="Q378" s="32"/>
      <c r="R378" s="32"/>
      <c r="S378" s="77"/>
      <c r="T378" s="77"/>
      <c r="U378" s="77"/>
      <c r="V378" s="77"/>
      <c r="W378" s="77"/>
      <c r="X378" s="77"/>
      <c r="Y378" s="77"/>
      <c r="Z378" s="77"/>
      <c r="AA378" s="77"/>
      <c r="AB378" s="165"/>
      <c r="AC378" s="98"/>
      <c r="AD378" s="98"/>
      <c r="AE378" s="105"/>
      <c r="AF378" s="105"/>
      <c r="AG378" s="105"/>
      <c r="AH378" s="105"/>
    </row>
    <row r="379" spans="1:34" s="89" customFormat="1" ht="25.5" customHeight="1">
      <c r="A379" s="52"/>
      <c r="B379" s="52"/>
      <c r="C379" s="52"/>
      <c r="D379" s="29" t="s">
        <v>486</v>
      </c>
      <c r="E379" s="30">
        <v>42774</v>
      </c>
      <c r="F379" s="106"/>
      <c r="G379" s="16"/>
      <c r="H379" s="30"/>
      <c r="I379" s="106"/>
      <c r="J379" s="16"/>
      <c r="K379" s="32"/>
      <c r="L379" s="32"/>
      <c r="M379" s="32"/>
      <c r="N379" s="32">
        <v>25060</v>
      </c>
      <c r="O379" s="31"/>
      <c r="P379" s="32"/>
      <c r="Q379" s="32"/>
      <c r="R379" s="32"/>
      <c r="S379" s="77"/>
      <c r="T379" s="77"/>
      <c r="U379" s="77"/>
      <c r="V379" s="77"/>
      <c r="W379" s="77"/>
      <c r="X379" s="77"/>
      <c r="Y379" s="77"/>
      <c r="Z379" s="77"/>
      <c r="AA379" s="77"/>
      <c r="AB379" s="166"/>
      <c r="AC379" s="98"/>
      <c r="AD379" s="98"/>
      <c r="AE379" s="105"/>
      <c r="AF379" s="105"/>
      <c r="AG379" s="105"/>
      <c r="AH379" s="105"/>
    </row>
    <row r="380" spans="1:34" s="89" customFormat="1" ht="139.5" customHeight="1">
      <c r="A380" s="52">
        <v>150</v>
      </c>
      <c r="B380" s="52" t="s">
        <v>487</v>
      </c>
      <c r="C380" s="52" t="s">
        <v>488</v>
      </c>
      <c r="D380" s="28" t="s">
        <v>642</v>
      </c>
      <c r="E380" s="30">
        <v>810000</v>
      </c>
      <c r="F380" s="106"/>
      <c r="G380" s="16"/>
      <c r="H380" s="30"/>
      <c r="I380" s="106"/>
      <c r="J380" s="16"/>
      <c r="K380" s="32"/>
      <c r="L380" s="32"/>
      <c r="M380" s="32"/>
      <c r="N380" s="32"/>
      <c r="O380" s="117">
        <v>480000</v>
      </c>
      <c r="P380" s="32"/>
      <c r="Q380" s="32"/>
      <c r="R380" s="32"/>
      <c r="S380" s="77"/>
      <c r="T380" s="77"/>
      <c r="U380" s="77"/>
      <c r="V380" s="77"/>
      <c r="W380" s="77"/>
      <c r="X380" s="77"/>
      <c r="Y380" s="77"/>
      <c r="Z380" s="77"/>
      <c r="AA380" s="77"/>
      <c r="AB380" s="37" t="s">
        <v>1106</v>
      </c>
      <c r="AC380" s="98"/>
      <c r="AD380" s="98"/>
      <c r="AE380" s="105"/>
      <c r="AF380" s="105"/>
      <c r="AG380" s="105"/>
      <c r="AH380" s="105"/>
    </row>
    <row r="381" spans="1:34" s="89" customFormat="1" ht="96" customHeight="1">
      <c r="A381" s="63">
        <v>151</v>
      </c>
      <c r="B381" s="64" t="s">
        <v>739</v>
      </c>
      <c r="C381" s="63" t="s">
        <v>740</v>
      </c>
      <c r="D381" s="29" t="s">
        <v>929</v>
      </c>
      <c r="E381" s="30"/>
      <c r="F381" s="106"/>
      <c r="G381" s="16"/>
      <c r="H381" s="30"/>
      <c r="I381" s="106"/>
      <c r="J381" s="16"/>
      <c r="K381" s="32"/>
      <c r="L381" s="32"/>
      <c r="M381" s="32"/>
      <c r="N381" s="32"/>
      <c r="O381" s="31"/>
      <c r="P381" s="32"/>
      <c r="Q381" s="32"/>
      <c r="R381" s="32"/>
      <c r="S381" s="77"/>
      <c r="T381" s="77"/>
      <c r="U381" s="77"/>
      <c r="V381" s="77"/>
      <c r="W381" s="77"/>
      <c r="X381" s="77"/>
      <c r="Y381" s="77"/>
      <c r="Z381" s="77"/>
      <c r="AA381" s="77"/>
      <c r="AB381" s="37" t="s">
        <v>326</v>
      </c>
      <c r="AC381" s="98"/>
      <c r="AD381" s="98"/>
      <c r="AE381" s="105"/>
      <c r="AF381" s="105"/>
      <c r="AG381" s="105"/>
      <c r="AH381" s="105"/>
    </row>
    <row r="382" spans="1:34" s="89" customFormat="1" ht="27" customHeight="1">
      <c r="A382" s="64"/>
      <c r="B382" s="64"/>
      <c r="C382" s="64"/>
      <c r="D382" s="29" t="s">
        <v>723</v>
      </c>
      <c r="E382" s="30">
        <v>3000</v>
      </c>
      <c r="F382" s="106"/>
      <c r="G382" s="16"/>
      <c r="H382" s="30"/>
      <c r="I382" s="106"/>
      <c r="J382" s="16"/>
      <c r="K382" s="32"/>
      <c r="L382" s="32"/>
      <c r="M382" s="32"/>
      <c r="N382" s="32"/>
      <c r="O382" s="31">
        <v>3000</v>
      </c>
      <c r="P382" s="32"/>
      <c r="Q382" s="32"/>
      <c r="R382" s="32"/>
      <c r="S382" s="77"/>
      <c r="T382" s="77"/>
      <c r="U382" s="77"/>
      <c r="V382" s="77"/>
      <c r="W382" s="77"/>
      <c r="X382" s="77"/>
      <c r="Y382" s="77"/>
      <c r="Z382" s="77"/>
      <c r="AA382" s="77"/>
      <c r="AB382" s="37"/>
      <c r="AC382" s="98"/>
      <c r="AD382" s="98"/>
      <c r="AE382" s="105"/>
      <c r="AF382" s="105"/>
      <c r="AG382" s="105"/>
      <c r="AH382" s="105"/>
    </row>
    <row r="383" spans="1:34" s="89" customFormat="1" ht="27" customHeight="1">
      <c r="A383" s="64"/>
      <c r="B383" s="64"/>
      <c r="C383" s="64"/>
      <c r="D383" s="29" t="s">
        <v>724</v>
      </c>
      <c r="E383" s="30">
        <v>12000</v>
      </c>
      <c r="F383" s="106"/>
      <c r="G383" s="16"/>
      <c r="H383" s="30"/>
      <c r="I383" s="106"/>
      <c r="J383" s="16"/>
      <c r="K383" s="32"/>
      <c r="L383" s="32"/>
      <c r="M383" s="32"/>
      <c r="N383" s="32"/>
      <c r="O383" s="31">
        <v>12000</v>
      </c>
      <c r="P383" s="32"/>
      <c r="Q383" s="32"/>
      <c r="R383" s="32"/>
      <c r="S383" s="77"/>
      <c r="T383" s="77"/>
      <c r="U383" s="77"/>
      <c r="V383" s="77"/>
      <c r="W383" s="77"/>
      <c r="X383" s="77"/>
      <c r="Y383" s="77"/>
      <c r="Z383" s="77"/>
      <c r="AA383" s="77"/>
      <c r="AB383" s="37"/>
      <c r="AC383" s="98"/>
      <c r="AD383" s="98"/>
      <c r="AE383" s="105"/>
      <c r="AF383" s="105"/>
      <c r="AG383" s="105"/>
      <c r="AH383" s="105"/>
    </row>
    <row r="384" spans="1:34" s="89" customFormat="1" ht="27" customHeight="1">
      <c r="A384" s="64"/>
      <c r="B384" s="64"/>
      <c r="C384" s="64"/>
      <c r="D384" s="29" t="s">
        <v>725</v>
      </c>
      <c r="E384" s="30">
        <v>6000</v>
      </c>
      <c r="F384" s="106"/>
      <c r="G384" s="16"/>
      <c r="H384" s="30"/>
      <c r="I384" s="106"/>
      <c r="J384" s="16"/>
      <c r="K384" s="32"/>
      <c r="L384" s="32"/>
      <c r="M384" s="32"/>
      <c r="N384" s="32"/>
      <c r="O384" s="31">
        <v>6000</v>
      </c>
      <c r="P384" s="32"/>
      <c r="Q384" s="32"/>
      <c r="R384" s="32"/>
      <c r="S384" s="77"/>
      <c r="T384" s="77"/>
      <c r="U384" s="77"/>
      <c r="V384" s="77"/>
      <c r="W384" s="77"/>
      <c r="X384" s="77"/>
      <c r="Y384" s="77"/>
      <c r="Z384" s="77"/>
      <c r="AA384" s="77"/>
      <c r="AB384" s="37"/>
      <c r="AC384" s="98"/>
      <c r="AD384" s="98"/>
      <c r="AE384" s="105"/>
      <c r="AF384" s="105"/>
      <c r="AG384" s="105"/>
      <c r="AH384" s="105"/>
    </row>
    <row r="385" spans="1:34" s="89" customFormat="1" ht="27" customHeight="1">
      <c r="A385" s="64"/>
      <c r="B385" s="64"/>
      <c r="C385" s="64"/>
      <c r="D385" s="29" t="s">
        <v>726</v>
      </c>
      <c r="E385" s="30">
        <v>3000</v>
      </c>
      <c r="F385" s="106"/>
      <c r="G385" s="16"/>
      <c r="H385" s="30"/>
      <c r="I385" s="106"/>
      <c r="J385" s="16"/>
      <c r="K385" s="32"/>
      <c r="L385" s="32"/>
      <c r="M385" s="32"/>
      <c r="N385" s="32"/>
      <c r="O385" s="31">
        <v>3000</v>
      </c>
      <c r="P385" s="32"/>
      <c r="Q385" s="32"/>
      <c r="R385" s="32"/>
      <c r="S385" s="77"/>
      <c r="T385" s="77"/>
      <c r="U385" s="77"/>
      <c r="V385" s="77"/>
      <c r="W385" s="77"/>
      <c r="X385" s="77"/>
      <c r="Y385" s="77"/>
      <c r="Z385" s="77"/>
      <c r="AA385" s="77"/>
      <c r="AB385" s="37"/>
      <c r="AC385" s="98"/>
      <c r="AD385" s="98"/>
      <c r="AE385" s="105"/>
      <c r="AF385" s="105"/>
      <c r="AG385" s="105"/>
      <c r="AH385" s="105"/>
    </row>
    <row r="386" spans="1:34" s="89" customFormat="1" ht="27" customHeight="1">
      <c r="A386" s="64"/>
      <c r="B386" s="64"/>
      <c r="C386" s="64"/>
      <c r="D386" s="29" t="s">
        <v>727</v>
      </c>
      <c r="E386" s="30">
        <v>6000</v>
      </c>
      <c r="F386" s="106"/>
      <c r="G386" s="16"/>
      <c r="H386" s="30"/>
      <c r="I386" s="106"/>
      <c r="J386" s="16"/>
      <c r="K386" s="32"/>
      <c r="L386" s="32"/>
      <c r="M386" s="32"/>
      <c r="N386" s="32"/>
      <c r="O386" s="31">
        <v>6000</v>
      </c>
      <c r="P386" s="32"/>
      <c r="Q386" s="32"/>
      <c r="R386" s="32"/>
      <c r="S386" s="77"/>
      <c r="T386" s="77"/>
      <c r="U386" s="77"/>
      <c r="V386" s="77"/>
      <c r="W386" s="77"/>
      <c r="X386" s="77"/>
      <c r="Y386" s="77"/>
      <c r="Z386" s="77"/>
      <c r="AA386" s="77"/>
      <c r="AB386" s="37"/>
      <c r="AC386" s="98"/>
      <c r="AD386" s="98"/>
      <c r="AE386" s="105"/>
      <c r="AF386" s="105"/>
      <c r="AG386" s="105"/>
      <c r="AH386" s="105"/>
    </row>
    <row r="387" spans="1:34" s="89" customFormat="1" ht="27" customHeight="1">
      <c r="A387" s="64"/>
      <c r="B387" s="64"/>
      <c r="C387" s="64"/>
      <c r="D387" s="29" t="s">
        <v>728</v>
      </c>
      <c r="E387" s="30">
        <v>3000</v>
      </c>
      <c r="F387" s="106"/>
      <c r="G387" s="16"/>
      <c r="H387" s="30"/>
      <c r="I387" s="106"/>
      <c r="J387" s="16"/>
      <c r="K387" s="32"/>
      <c r="L387" s="32"/>
      <c r="M387" s="32"/>
      <c r="N387" s="32"/>
      <c r="O387" s="31">
        <v>3000</v>
      </c>
      <c r="P387" s="32"/>
      <c r="Q387" s="32"/>
      <c r="R387" s="32"/>
      <c r="S387" s="77"/>
      <c r="T387" s="77"/>
      <c r="U387" s="77"/>
      <c r="V387" s="77"/>
      <c r="W387" s="77"/>
      <c r="X387" s="77"/>
      <c r="Y387" s="77"/>
      <c r="Z387" s="77"/>
      <c r="AA387" s="77"/>
      <c r="AB387" s="37"/>
      <c r="AC387" s="98"/>
      <c r="AD387" s="98"/>
      <c r="AE387" s="105"/>
      <c r="AF387" s="105"/>
      <c r="AG387" s="105"/>
      <c r="AH387" s="105"/>
    </row>
    <row r="388" spans="1:34" s="89" customFormat="1" ht="27" customHeight="1">
      <c r="A388" s="64"/>
      <c r="B388" s="64"/>
      <c r="C388" s="64"/>
      <c r="D388" s="29" t="s">
        <v>427</v>
      </c>
      <c r="E388" s="30">
        <v>6000</v>
      </c>
      <c r="F388" s="106"/>
      <c r="G388" s="16"/>
      <c r="H388" s="30"/>
      <c r="I388" s="106"/>
      <c r="J388" s="16"/>
      <c r="K388" s="32"/>
      <c r="L388" s="32"/>
      <c r="M388" s="32"/>
      <c r="N388" s="32"/>
      <c r="O388" s="31">
        <v>6000</v>
      </c>
      <c r="P388" s="32"/>
      <c r="Q388" s="32"/>
      <c r="R388" s="32"/>
      <c r="S388" s="77"/>
      <c r="T388" s="77"/>
      <c r="U388" s="77"/>
      <c r="V388" s="77"/>
      <c r="W388" s="77"/>
      <c r="X388" s="77"/>
      <c r="Y388" s="77"/>
      <c r="Z388" s="77"/>
      <c r="AA388" s="77"/>
      <c r="AB388" s="37"/>
      <c r="AC388" s="98"/>
      <c r="AD388" s="98"/>
      <c r="AE388" s="105"/>
      <c r="AF388" s="105"/>
      <c r="AG388" s="105"/>
      <c r="AH388" s="105"/>
    </row>
    <row r="389" spans="1:34" s="89" customFormat="1" ht="27" customHeight="1">
      <c r="A389" s="64"/>
      <c r="B389" s="64"/>
      <c r="C389" s="64"/>
      <c r="D389" s="29" t="s">
        <v>729</v>
      </c>
      <c r="E389" s="30">
        <v>3000</v>
      </c>
      <c r="F389" s="106"/>
      <c r="G389" s="16"/>
      <c r="H389" s="30"/>
      <c r="I389" s="106"/>
      <c r="J389" s="16"/>
      <c r="K389" s="32"/>
      <c r="L389" s="32"/>
      <c r="M389" s="32"/>
      <c r="N389" s="32"/>
      <c r="O389" s="31">
        <v>3000</v>
      </c>
      <c r="P389" s="32"/>
      <c r="Q389" s="32"/>
      <c r="R389" s="32"/>
      <c r="S389" s="77"/>
      <c r="T389" s="77"/>
      <c r="U389" s="77"/>
      <c r="V389" s="77"/>
      <c r="W389" s="77"/>
      <c r="X389" s="77"/>
      <c r="Y389" s="77"/>
      <c r="Z389" s="77"/>
      <c r="AA389" s="77"/>
      <c r="AB389" s="37"/>
      <c r="AC389" s="98"/>
      <c r="AD389" s="98"/>
      <c r="AE389" s="105"/>
      <c r="AF389" s="105"/>
      <c r="AG389" s="105"/>
      <c r="AH389" s="105"/>
    </row>
    <row r="390" spans="1:34" s="89" customFormat="1" ht="27" customHeight="1">
      <c r="A390" s="64"/>
      <c r="B390" s="64"/>
      <c r="C390" s="64"/>
      <c r="D390" s="29" t="s">
        <v>730</v>
      </c>
      <c r="E390" s="30">
        <v>6000</v>
      </c>
      <c r="F390" s="106"/>
      <c r="G390" s="16"/>
      <c r="H390" s="30"/>
      <c r="I390" s="106"/>
      <c r="J390" s="16"/>
      <c r="K390" s="32"/>
      <c r="L390" s="32"/>
      <c r="M390" s="32"/>
      <c r="N390" s="32"/>
      <c r="O390" s="31">
        <v>6000</v>
      </c>
      <c r="P390" s="32"/>
      <c r="Q390" s="32"/>
      <c r="R390" s="32"/>
      <c r="S390" s="77"/>
      <c r="T390" s="77"/>
      <c r="U390" s="77"/>
      <c r="V390" s="77"/>
      <c r="W390" s="77"/>
      <c r="X390" s="77"/>
      <c r="Y390" s="77"/>
      <c r="Z390" s="77"/>
      <c r="AA390" s="77"/>
      <c r="AB390" s="37"/>
      <c r="AC390" s="98"/>
      <c r="AD390" s="98"/>
      <c r="AE390" s="105"/>
      <c r="AF390" s="105"/>
      <c r="AG390" s="105"/>
      <c r="AH390" s="105"/>
    </row>
    <row r="391" spans="1:34" s="89" customFormat="1" ht="27" customHeight="1">
      <c r="A391" s="64"/>
      <c r="B391" s="64"/>
      <c r="C391" s="64"/>
      <c r="D391" s="29" t="s">
        <v>731</v>
      </c>
      <c r="E391" s="30">
        <v>3000</v>
      </c>
      <c r="F391" s="106"/>
      <c r="G391" s="16"/>
      <c r="H391" s="30"/>
      <c r="I391" s="106"/>
      <c r="J391" s="16"/>
      <c r="K391" s="32"/>
      <c r="L391" s="32"/>
      <c r="M391" s="32"/>
      <c r="N391" s="32"/>
      <c r="O391" s="31">
        <v>3000</v>
      </c>
      <c r="P391" s="32"/>
      <c r="Q391" s="32"/>
      <c r="R391" s="32"/>
      <c r="S391" s="77"/>
      <c r="T391" s="77"/>
      <c r="U391" s="77"/>
      <c r="V391" s="77"/>
      <c r="W391" s="77"/>
      <c r="X391" s="77"/>
      <c r="Y391" s="77"/>
      <c r="Z391" s="77"/>
      <c r="AA391" s="77"/>
      <c r="AB391" s="37"/>
      <c r="AC391" s="98"/>
      <c r="AD391" s="98"/>
      <c r="AE391" s="105"/>
      <c r="AF391" s="105"/>
      <c r="AG391" s="105"/>
      <c r="AH391" s="105"/>
    </row>
    <row r="392" spans="1:34" s="89" customFormat="1" ht="27" customHeight="1">
      <c r="A392" s="64"/>
      <c r="B392" s="64"/>
      <c r="C392" s="64"/>
      <c r="D392" s="29" t="s">
        <v>732</v>
      </c>
      <c r="E392" s="30">
        <v>6000</v>
      </c>
      <c r="F392" s="106"/>
      <c r="G392" s="16"/>
      <c r="H392" s="30"/>
      <c r="I392" s="106"/>
      <c r="J392" s="16"/>
      <c r="K392" s="32"/>
      <c r="L392" s="32"/>
      <c r="M392" s="32"/>
      <c r="N392" s="32"/>
      <c r="O392" s="31">
        <v>6000</v>
      </c>
      <c r="P392" s="32"/>
      <c r="Q392" s="32"/>
      <c r="R392" s="32"/>
      <c r="S392" s="77"/>
      <c r="T392" s="77"/>
      <c r="U392" s="77"/>
      <c r="V392" s="77"/>
      <c r="W392" s="77"/>
      <c r="X392" s="77"/>
      <c r="Y392" s="77"/>
      <c r="Z392" s="77"/>
      <c r="AA392" s="77"/>
      <c r="AB392" s="37"/>
      <c r="AC392" s="98"/>
      <c r="AD392" s="98"/>
      <c r="AE392" s="105"/>
      <c r="AF392" s="105"/>
      <c r="AG392" s="105"/>
      <c r="AH392" s="105"/>
    </row>
    <row r="393" spans="1:34" s="89" customFormat="1" ht="27" customHeight="1">
      <c r="A393" s="64"/>
      <c r="B393" s="64"/>
      <c r="C393" s="64"/>
      <c r="D393" s="29" t="s">
        <v>733</v>
      </c>
      <c r="E393" s="30">
        <v>6000</v>
      </c>
      <c r="F393" s="106"/>
      <c r="G393" s="16"/>
      <c r="H393" s="30"/>
      <c r="I393" s="106"/>
      <c r="J393" s="16"/>
      <c r="K393" s="32"/>
      <c r="L393" s="32"/>
      <c r="M393" s="32"/>
      <c r="N393" s="32"/>
      <c r="O393" s="31">
        <v>6000</v>
      </c>
      <c r="P393" s="32"/>
      <c r="Q393" s="32"/>
      <c r="R393" s="32"/>
      <c r="S393" s="77"/>
      <c r="T393" s="77"/>
      <c r="U393" s="77"/>
      <c r="V393" s="77"/>
      <c r="W393" s="77"/>
      <c r="X393" s="77"/>
      <c r="Y393" s="77"/>
      <c r="Z393" s="77"/>
      <c r="AA393" s="77"/>
      <c r="AB393" s="37"/>
      <c r="AC393" s="98"/>
      <c r="AD393" s="98"/>
      <c r="AE393" s="105"/>
      <c r="AF393" s="105"/>
      <c r="AG393" s="105"/>
      <c r="AH393" s="105"/>
    </row>
    <row r="394" spans="1:34" s="89" customFormat="1" ht="27" customHeight="1">
      <c r="A394" s="64"/>
      <c r="B394" s="64"/>
      <c r="C394" s="64"/>
      <c r="D394" s="29" t="s">
        <v>734</v>
      </c>
      <c r="E394" s="30">
        <v>15000</v>
      </c>
      <c r="F394" s="106"/>
      <c r="G394" s="16"/>
      <c r="H394" s="30"/>
      <c r="I394" s="106"/>
      <c r="J394" s="16"/>
      <c r="K394" s="32"/>
      <c r="L394" s="32"/>
      <c r="M394" s="32"/>
      <c r="N394" s="32"/>
      <c r="O394" s="31">
        <v>15000</v>
      </c>
      <c r="P394" s="32"/>
      <c r="Q394" s="32"/>
      <c r="R394" s="32"/>
      <c r="S394" s="77"/>
      <c r="T394" s="77"/>
      <c r="U394" s="77"/>
      <c r="V394" s="77"/>
      <c r="W394" s="77"/>
      <c r="X394" s="77"/>
      <c r="Y394" s="77"/>
      <c r="Z394" s="77"/>
      <c r="AA394" s="77"/>
      <c r="AB394" s="37"/>
      <c r="AC394" s="98"/>
      <c r="AD394" s="98"/>
      <c r="AE394" s="105"/>
      <c r="AF394" s="105"/>
      <c r="AG394" s="105"/>
      <c r="AH394" s="105"/>
    </row>
    <row r="395" spans="1:34" s="89" customFormat="1" ht="27" customHeight="1">
      <c r="A395" s="64"/>
      <c r="B395" s="64"/>
      <c r="C395" s="64"/>
      <c r="D395" s="29" t="s">
        <v>735</v>
      </c>
      <c r="E395" s="30">
        <v>3000</v>
      </c>
      <c r="F395" s="106"/>
      <c r="G395" s="16"/>
      <c r="H395" s="30"/>
      <c r="I395" s="106"/>
      <c r="J395" s="16"/>
      <c r="K395" s="32"/>
      <c r="L395" s="32"/>
      <c r="M395" s="32"/>
      <c r="N395" s="32"/>
      <c r="O395" s="31">
        <v>3000</v>
      </c>
      <c r="P395" s="32"/>
      <c r="Q395" s="32"/>
      <c r="R395" s="32"/>
      <c r="S395" s="77"/>
      <c r="T395" s="77"/>
      <c r="U395" s="77"/>
      <c r="V395" s="77"/>
      <c r="W395" s="77"/>
      <c r="X395" s="77"/>
      <c r="Y395" s="77"/>
      <c r="Z395" s="77"/>
      <c r="AA395" s="77"/>
      <c r="AB395" s="37"/>
      <c r="AC395" s="98"/>
      <c r="AD395" s="98"/>
      <c r="AE395" s="105"/>
      <c r="AF395" s="105"/>
      <c r="AG395" s="105"/>
      <c r="AH395" s="105"/>
    </row>
    <row r="396" spans="1:34" s="89" customFormat="1" ht="27" customHeight="1">
      <c r="A396" s="64"/>
      <c r="B396" s="64"/>
      <c r="C396" s="64"/>
      <c r="D396" s="29" t="s">
        <v>42</v>
      </c>
      <c r="E396" s="30">
        <v>15000</v>
      </c>
      <c r="F396" s="106"/>
      <c r="G396" s="16"/>
      <c r="H396" s="30"/>
      <c r="I396" s="106"/>
      <c r="J396" s="16"/>
      <c r="K396" s="32"/>
      <c r="L396" s="32"/>
      <c r="M396" s="32"/>
      <c r="N396" s="32"/>
      <c r="O396" s="31">
        <v>15000</v>
      </c>
      <c r="P396" s="32"/>
      <c r="Q396" s="32"/>
      <c r="R396" s="32"/>
      <c r="S396" s="77"/>
      <c r="T396" s="77"/>
      <c r="U396" s="77"/>
      <c r="V396" s="77"/>
      <c r="W396" s="77"/>
      <c r="X396" s="77"/>
      <c r="Y396" s="77"/>
      <c r="Z396" s="77"/>
      <c r="AA396" s="77"/>
      <c r="AB396" s="37"/>
      <c r="AC396" s="98"/>
      <c r="AD396" s="98"/>
      <c r="AE396" s="105"/>
      <c r="AF396" s="105"/>
      <c r="AG396" s="105"/>
      <c r="AH396" s="105"/>
    </row>
    <row r="397" spans="1:34" s="89" customFormat="1" ht="27" customHeight="1">
      <c r="A397" s="52"/>
      <c r="B397" s="52"/>
      <c r="C397" s="52"/>
      <c r="D397" s="29" t="s">
        <v>736</v>
      </c>
      <c r="E397" s="30">
        <v>3000</v>
      </c>
      <c r="F397" s="106"/>
      <c r="G397" s="16"/>
      <c r="H397" s="30"/>
      <c r="I397" s="106"/>
      <c r="J397" s="16"/>
      <c r="K397" s="32"/>
      <c r="L397" s="32"/>
      <c r="M397" s="32"/>
      <c r="N397" s="32"/>
      <c r="O397" s="31">
        <v>3000</v>
      </c>
      <c r="P397" s="32"/>
      <c r="Q397" s="32"/>
      <c r="R397" s="32"/>
      <c r="S397" s="77"/>
      <c r="T397" s="77"/>
      <c r="U397" s="77"/>
      <c r="V397" s="77"/>
      <c r="W397" s="77"/>
      <c r="X397" s="77"/>
      <c r="Y397" s="77"/>
      <c r="Z397" s="77"/>
      <c r="AA397" s="77"/>
      <c r="AB397" s="37"/>
      <c r="AC397" s="98"/>
      <c r="AD397" s="98"/>
      <c r="AE397" s="105"/>
      <c r="AF397" s="105"/>
      <c r="AG397" s="105"/>
      <c r="AH397" s="105"/>
    </row>
    <row r="398" spans="1:34" s="89" customFormat="1" ht="257.25" customHeight="1">
      <c r="A398" s="52">
        <v>152</v>
      </c>
      <c r="B398" s="52" t="s">
        <v>1131</v>
      </c>
      <c r="C398" s="52" t="s">
        <v>61</v>
      </c>
      <c r="D398" s="29" t="s">
        <v>784</v>
      </c>
      <c r="E398" s="30">
        <v>97091</v>
      </c>
      <c r="F398" s="106"/>
      <c r="G398" s="16"/>
      <c r="H398" s="30"/>
      <c r="I398" s="106"/>
      <c r="J398" s="16"/>
      <c r="K398" s="32"/>
      <c r="L398" s="32"/>
      <c r="M398" s="32"/>
      <c r="N398" s="32"/>
      <c r="O398" s="31"/>
      <c r="P398" s="32"/>
      <c r="Q398" s="32"/>
      <c r="R398" s="32"/>
      <c r="S398" s="77"/>
      <c r="T398" s="77"/>
      <c r="U398" s="77"/>
      <c r="V398" s="77"/>
      <c r="W398" s="77"/>
      <c r="X398" s="77"/>
      <c r="Y398" s="77"/>
      <c r="Z398" s="77"/>
      <c r="AA398" s="77"/>
      <c r="AB398" s="37" t="s">
        <v>1130</v>
      </c>
      <c r="AC398" s="98"/>
      <c r="AD398" s="98"/>
      <c r="AE398" s="105"/>
      <c r="AF398" s="105"/>
      <c r="AG398" s="105"/>
      <c r="AH398" s="105"/>
    </row>
    <row r="399" spans="1:34" s="89" customFormat="1" ht="88.5" customHeight="1">
      <c r="A399" s="52">
        <v>153</v>
      </c>
      <c r="B399" s="52" t="s">
        <v>785</v>
      </c>
      <c r="C399" s="52" t="s">
        <v>61</v>
      </c>
      <c r="D399" s="29" t="s">
        <v>786</v>
      </c>
      <c r="E399" s="30">
        <v>100000</v>
      </c>
      <c r="F399" s="106"/>
      <c r="G399" s="16"/>
      <c r="H399" s="30"/>
      <c r="I399" s="106"/>
      <c r="J399" s="16"/>
      <c r="K399" s="32"/>
      <c r="L399" s="32"/>
      <c r="M399" s="32"/>
      <c r="N399" s="32"/>
      <c r="O399" s="31">
        <v>100000</v>
      </c>
      <c r="P399" s="32"/>
      <c r="Q399" s="32"/>
      <c r="R399" s="32"/>
      <c r="S399" s="77"/>
      <c r="T399" s="77"/>
      <c r="U399" s="77"/>
      <c r="V399" s="77"/>
      <c r="W399" s="77"/>
      <c r="X399" s="77"/>
      <c r="Y399" s="77"/>
      <c r="Z399" s="77"/>
      <c r="AA399" s="77"/>
      <c r="AB399" s="37"/>
      <c r="AC399" s="98"/>
      <c r="AD399" s="98"/>
      <c r="AE399" s="105"/>
      <c r="AF399" s="105"/>
      <c r="AG399" s="105"/>
      <c r="AH399" s="105"/>
    </row>
    <row r="400" spans="1:34" s="89" customFormat="1" ht="54" customHeight="1">
      <c r="A400" s="63">
        <v>154</v>
      </c>
      <c r="B400" s="63" t="s">
        <v>787</v>
      </c>
      <c r="C400" s="63" t="s">
        <v>61</v>
      </c>
      <c r="D400" s="29" t="s">
        <v>839</v>
      </c>
      <c r="E400" s="30"/>
      <c r="F400" s="106"/>
      <c r="G400" s="16"/>
      <c r="H400" s="30"/>
      <c r="I400" s="106"/>
      <c r="J400" s="16"/>
      <c r="K400" s="32"/>
      <c r="L400" s="32"/>
      <c r="M400" s="32"/>
      <c r="N400" s="32"/>
      <c r="O400" s="31"/>
      <c r="P400" s="32"/>
      <c r="Q400" s="32"/>
      <c r="R400" s="32"/>
      <c r="S400" s="77"/>
      <c r="T400" s="77"/>
      <c r="U400" s="77"/>
      <c r="V400" s="77"/>
      <c r="W400" s="77"/>
      <c r="X400" s="77"/>
      <c r="Y400" s="77"/>
      <c r="Z400" s="77"/>
      <c r="AA400" s="77"/>
      <c r="AB400" s="37"/>
      <c r="AC400" s="98"/>
      <c r="AD400" s="98"/>
      <c r="AE400" s="105"/>
      <c r="AF400" s="105"/>
      <c r="AG400" s="105"/>
      <c r="AH400" s="105"/>
    </row>
    <row r="401" spans="1:34" s="89" customFormat="1" ht="54" customHeight="1">
      <c r="A401" s="64"/>
      <c r="B401" s="64"/>
      <c r="C401" s="64"/>
      <c r="D401" s="29" t="s">
        <v>788</v>
      </c>
      <c r="E401" s="30">
        <v>1510473</v>
      </c>
      <c r="F401" s="106"/>
      <c r="G401" s="16"/>
      <c r="H401" s="30"/>
      <c r="I401" s="106"/>
      <c r="J401" s="16"/>
      <c r="K401" s="32"/>
      <c r="L401" s="32"/>
      <c r="M401" s="32"/>
      <c r="N401" s="32"/>
      <c r="O401" s="31"/>
      <c r="P401" s="32"/>
      <c r="Q401" s="32"/>
      <c r="R401" s="32"/>
      <c r="S401" s="77"/>
      <c r="T401" s="77"/>
      <c r="U401" s="77"/>
      <c r="V401" s="77"/>
      <c r="W401" s="77"/>
      <c r="X401" s="77"/>
      <c r="Y401" s="77"/>
      <c r="Z401" s="77"/>
      <c r="AA401" s="77"/>
      <c r="AB401" s="37"/>
      <c r="AC401" s="98"/>
      <c r="AD401" s="98"/>
      <c r="AE401" s="105"/>
      <c r="AF401" s="105"/>
      <c r="AG401" s="105"/>
      <c r="AH401" s="105"/>
    </row>
    <row r="402" spans="1:34" s="89" customFormat="1" ht="54" customHeight="1">
      <c r="A402" s="64"/>
      <c r="B402" s="64"/>
      <c r="C402" s="64"/>
      <c r="D402" s="29" t="s">
        <v>789</v>
      </c>
      <c r="E402" s="30">
        <v>1260600</v>
      </c>
      <c r="F402" s="106"/>
      <c r="G402" s="16"/>
      <c r="H402" s="30"/>
      <c r="I402" s="106"/>
      <c r="J402" s="16"/>
      <c r="K402" s="32"/>
      <c r="L402" s="32"/>
      <c r="M402" s="32"/>
      <c r="N402" s="32"/>
      <c r="O402" s="31"/>
      <c r="P402" s="32"/>
      <c r="Q402" s="32"/>
      <c r="R402" s="32"/>
      <c r="S402" s="77"/>
      <c r="T402" s="77"/>
      <c r="U402" s="77"/>
      <c r="V402" s="77"/>
      <c r="W402" s="77"/>
      <c r="X402" s="77"/>
      <c r="Y402" s="77"/>
      <c r="Z402" s="77"/>
      <c r="AA402" s="77"/>
      <c r="AB402" s="37"/>
      <c r="AC402" s="98"/>
      <c r="AD402" s="98"/>
      <c r="AE402" s="105"/>
      <c r="AF402" s="105"/>
      <c r="AG402" s="105"/>
      <c r="AH402" s="105"/>
    </row>
    <row r="403" spans="1:34" s="89" customFormat="1" ht="135" customHeight="1">
      <c r="A403" s="64"/>
      <c r="B403" s="64"/>
      <c r="C403" s="64"/>
      <c r="D403" s="29" t="s">
        <v>790</v>
      </c>
      <c r="E403" s="30">
        <v>2239819</v>
      </c>
      <c r="F403" s="106"/>
      <c r="G403" s="16"/>
      <c r="H403" s="30"/>
      <c r="I403" s="106"/>
      <c r="J403" s="16"/>
      <c r="K403" s="32"/>
      <c r="L403" s="32"/>
      <c r="M403" s="32"/>
      <c r="N403" s="32"/>
      <c r="O403" s="31"/>
      <c r="P403" s="32"/>
      <c r="Q403" s="32"/>
      <c r="R403" s="32"/>
      <c r="S403" s="77"/>
      <c r="T403" s="77"/>
      <c r="U403" s="77"/>
      <c r="V403" s="77"/>
      <c r="W403" s="77"/>
      <c r="X403" s="77"/>
      <c r="Y403" s="77"/>
      <c r="Z403" s="77"/>
      <c r="AA403" s="77"/>
      <c r="AB403" s="37" t="s">
        <v>190</v>
      </c>
      <c r="AC403" s="98"/>
      <c r="AD403" s="98"/>
      <c r="AE403" s="105"/>
      <c r="AF403" s="105"/>
      <c r="AG403" s="105"/>
      <c r="AH403" s="105"/>
    </row>
    <row r="404" spans="1:34" s="89" customFormat="1" ht="135.75" customHeight="1">
      <c r="A404" s="64"/>
      <c r="B404" s="64"/>
      <c r="C404" s="64"/>
      <c r="D404" s="29" t="s">
        <v>791</v>
      </c>
      <c r="E404" s="30">
        <v>2817024</v>
      </c>
      <c r="F404" s="106"/>
      <c r="G404" s="16"/>
      <c r="H404" s="30"/>
      <c r="I404" s="106"/>
      <c r="J404" s="16"/>
      <c r="K404" s="32"/>
      <c r="L404" s="32"/>
      <c r="M404" s="32"/>
      <c r="N404" s="32"/>
      <c r="O404" s="31"/>
      <c r="P404" s="32"/>
      <c r="Q404" s="32"/>
      <c r="R404" s="32"/>
      <c r="S404" s="77"/>
      <c r="T404" s="77"/>
      <c r="U404" s="77"/>
      <c r="V404" s="77"/>
      <c r="W404" s="77"/>
      <c r="X404" s="77"/>
      <c r="Y404" s="77"/>
      <c r="Z404" s="77"/>
      <c r="AA404" s="77"/>
      <c r="AB404" s="37" t="s">
        <v>190</v>
      </c>
      <c r="AC404" s="98"/>
      <c r="AD404" s="98"/>
      <c r="AE404" s="105"/>
      <c r="AF404" s="105"/>
      <c r="AG404" s="105"/>
      <c r="AH404" s="105"/>
    </row>
    <row r="405" spans="1:34" s="89" customFormat="1" ht="138" customHeight="1">
      <c r="A405" s="64"/>
      <c r="B405" s="64"/>
      <c r="C405" s="64"/>
      <c r="D405" s="29" t="s">
        <v>792</v>
      </c>
      <c r="E405" s="30">
        <v>4479686</v>
      </c>
      <c r="F405" s="106"/>
      <c r="G405" s="16"/>
      <c r="H405" s="30"/>
      <c r="I405" s="106"/>
      <c r="J405" s="16"/>
      <c r="K405" s="32"/>
      <c r="L405" s="32"/>
      <c r="M405" s="32"/>
      <c r="N405" s="32"/>
      <c r="O405" s="31"/>
      <c r="P405" s="32"/>
      <c r="Q405" s="32"/>
      <c r="R405" s="32"/>
      <c r="S405" s="77"/>
      <c r="T405" s="77"/>
      <c r="U405" s="77"/>
      <c r="V405" s="77"/>
      <c r="W405" s="77"/>
      <c r="X405" s="77"/>
      <c r="Y405" s="77"/>
      <c r="Z405" s="77"/>
      <c r="AA405" s="77"/>
      <c r="AB405" s="37" t="s">
        <v>190</v>
      </c>
      <c r="AC405" s="98"/>
      <c r="AD405" s="98"/>
      <c r="AE405" s="105"/>
      <c r="AF405" s="105"/>
      <c r="AG405" s="105"/>
      <c r="AH405" s="105"/>
    </row>
    <row r="406" spans="1:34" s="89" customFormat="1" ht="146.25" customHeight="1">
      <c r="A406" s="64"/>
      <c r="B406" s="64"/>
      <c r="C406" s="64"/>
      <c r="D406" s="29" t="s">
        <v>793</v>
      </c>
      <c r="E406" s="30">
        <v>2422544</v>
      </c>
      <c r="F406" s="106"/>
      <c r="G406" s="16"/>
      <c r="H406" s="30"/>
      <c r="I406" s="106"/>
      <c r="J406" s="16"/>
      <c r="K406" s="32"/>
      <c r="L406" s="32"/>
      <c r="M406" s="32"/>
      <c r="N406" s="32"/>
      <c r="O406" s="31"/>
      <c r="P406" s="32"/>
      <c r="Q406" s="32"/>
      <c r="R406" s="32"/>
      <c r="S406" s="77"/>
      <c r="T406" s="77"/>
      <c r="U406" s="77"/>
      <c r="V406" s="77"/>
      <c r="W406" s="77"/>
      <c r="X406" s="77"/>
      <c r="Y406" s="77"/>
      <c r="Z406" s="77"/>
      <c r="AA406" s="77"/>
      <c r="AB406" s="37" t="s">
        <v>190</v>
      </c>
      <c r="AC406" s="98"/>
      <c r="AD406" s="98"/>
      <c r="AE406" s="105"/>
      <c r="AF406" s="105"/>
      <c r="AG406" s="105"/>
      <c r="AH406" s="105"/>
    </row>
    <row r="407" spans="1:34" s="89" customFormat="1" ht="153" customHeight="1">
      <c r="A407" s="64"/>
      <c r="B407" s="64"/>
      <c r="C407" s="64"/>
      <c r="D407" s="29" t="s">
        <v>288</v>
      </c>
      <c r="E407" s="30">
        <v>3793364</v>
      </c>
      <c r="F407" s="106"/>
      <c r="G407" s="16"/>
      <c r="H407" s="30"/>
      <c r="I407" s="106"/>
      <c r="J407" s="16"/>
      <c r="K407" s="32"/>
      <c r="L407" s="32"/>
      <c r="M407" s="32"/>
      <c r="N407" s="32"/>
      <c r="O407" s="31"/>
      <c r="P407" s="32"/>
      <c r="Q407" s="32"/>
      <c r="R407" s="32"/>
      <c r="S407" s="77"/>
      <c r="T407" s="77"/>
      <c r="U407" s="77"/>
      <c r="V407" s="77"/>
      <c r="W407" s="77"/>
      <c r="X407" s="77"/>
      <c r="Y407" s="77"/>
      <c r="Z407" s="77"/>
      <c r="AA407" s="77"/>
      <c r="AB407" s="37" t="s">
        <v>190</v>
      </c>
      <c r="AC407" s="98"/>
      <c r="AD407" s="98"/>
      <c r="AE407" s="105"/>
      <c r="AF407" s="105"/>
      <c r="AG407" s="105"/>
      <c r="AH407" s="105"/>
    </row>
    <row r="408" spans="1:34" s="89" customFormat="1" ht="125.25" customHeight="1">
      <c r="A408" s="64"/>
      <c r="B408" s="64"/>
      <c r="C408" s="64"/>
      <c r="D408" s="29" t="s">
        <v>289</v>
      </c>
      <c r="E408" s="30">
        <v>6463207</v>
      </c>
      <c r="F408" s="106"/>
      <c r="G408" s="16"/>
      <c r="H408" s="30"/>
      <c r="I408" s="106"/>
      <c r="J408" s="16"/>
      <c r="K408" s="32"/>
      <c r="L408" s="32"/>
      <c r="M408" s="32"/>
      <c r="N408" s="32"/>
      <c r="O408" s="31"/>
      <c r="P408" s="32"/>
      <c r="Q408" s="32"/>
      <c r="R408" s="32"/>
      <c r="S408" s="77"/>
      <c r="T408" s="77"/>
      <c r="U408" s="77"/>
      <c r="V408" s="77"/>
      <c r="W408" s="77"/>
      <c r="X408" s="77"/>
      <c r="Y408" s="77"/>
      <c r="Z408" s="77"/>
      <c r="AA408" s="77"/>
      <c r="AB408" s="37" t="s">
        <v>190</v>
      </c>
      <c r="AC408" s="98"/>
      <c r="AD408" s="98"/>
      <c r="AE408" s="105"/>
      <c r="AF408" s="105"/>
      <c r="AG408" s="105"/>
      <c r="AH408" s="105"/>
    </row>
    <row r="409" spans="1:34" s="89" customFormat="1" ht="96" customHeight="1">
      <c r="A409" s="64"/>
      <c r="B409" s="64"/>
      <c r="C409" s="64"/>
      <c r="D409" s="29" t="s">
        <v>290</v>
      </c>
      <c r="E409" s="30">
        <v>6414624</v>
      </c>
      <c r="F409" s="106"/>
      <c r="G409" s="16"/>
      <c r="H409" s="30"/>
      <c r="I409" s="106"/>
      <c r="J409" s="16"/>
      <c r="K409" s="32"/>
      <c r="L409" s="32"/>
      <c r="M409" s="32"/>
      <c r="N409" s="32"/>
      <c r="O409" s="31"/>
      <c r="P409" s="32"/>
      <c r="Q409" s="32"/>
      <c r="R409" s="32"/>
      <c r="S409" s="77"/>
      <c r="T409" s="77"/>
      <c r="U409" s="77"/>
      <c r="V409" s="77"/>
      <c r="W409" s="77"/>
      <c r="X409" s="77"/>
      <c r="Y409" s="77"/>
      <c r="Z409" s="77"/>
      <c r="AA409" s="77"/>
      <c r="AB409" s="37" t="s">
        <v>190</v>
      </c>
      <c r="AC409" s="98"/>
      <c r="AD409" s="98"/>
      <c r="AE409" s="105"/>
      <c r="AF409" s="105"/>
      <c r="AG409" s="105"/>
      <c r="AH409" s="105"/>
    </row>
    <row r="410" spans="1:34" s="89" customFormat="1" ht="63" customHeight="1">
      <c r="A410" s="64"/>
      <c r="B410" s="64"/>
      <c r="C410" s="64"/>
      <c r="D410" s="29" t="s">
        <v>357</v>
      </c>
      <c r="E410" s="30">
        <v>531764.4</v>
      </c>
      <c r="F410" s="106"/>
      <c r="G410" s="16"/>
      <c r="H410" s="30"/>
      <c r="I410" s="106"/>
      <c r="J410" s="16"/>
      <c r="K410" s="32"/>
      <c r="L410" s="32"/>
      <c r="M410" s="32"/>
      <c r="N410" s="32"/>
      <c r="O410" s="31"/>
      <c r="P410" s="32"/>
      <c r="Q410" s="32"/>
      <c r="R410" s="32"/>
      <c r="S410" s="77"/>
      <c r="T410" s="77"/>
      <c r="U410" s="77"/>
      <c r="V410" s="77"/>
      <c r="W410" s="77"/>
      <c r="X410" s="77"/>
      <c r="Y410" s="77"/>
      <c r="Z410" s="77"/>
      <c r="AA410" s="77"/>
      <c r="AB410" s="37" t="s">
        <v>358</v>
      </c>
      <c r="AC410" s="98"/>
      <c r="AD410" s="98"/>
      <c r="AE410" s="105"/>
      <c r="AF410" s="105"/>
      <c r="AG410" s="105"/>
      <c r="AH410" s="105"/>
    </row>
    <row r="411" spans="1:34" s="89" customFormat="1" ht="93" customHeight="1">
      <c r="A411" s="64"/>
      <c r="B411" s="64"/>
      <c r="C411" s="64"/>
      <c r="D411" s="29" t="s">
        <v>291</v>
      </c>
      <c r="E411" s="30">
        <v>210552</v>
      </c>
      <c r="F411" s="106"/>
      <c r="G411" s="16"/>
      <c r="H411" s="30"/>
      <c r="I411" s="106"/>
      <c r="J411" s="16"/>
      <c r="K411" s="32"/>
      <c r="L411" s="32"/>
      <c r="M411" s="32"/>
      <c r="N411" s="32"/>
      <c r="O411" s="31"/>
      <c r="P411" s="32"/>
      <c r="Q411" s="32"/>
      <c r="R411" s="32"/>
      <c r="S411" s="77"/>
      <c r="T411" s="77"/>
      <c r="U411" s="77"/>
      <c r="V411" s="77"/>
      <c r="W411" s="77"/>
      <c r="X411" s="77"/>
      <c r="Y411" s="77"/>
      <c r="Z411" s="77"/>
      <c r="AA411" s="77"/>
      <c r="AB411" s="37" t="s">
        <v>190</v>
      </c>
      <c r="AC411" s="98"/>
      <c r="AD411" s="98"/>
      <c r="AE411" s="105"/>
      <c r="AF411" s="105"/>
      <c r="AG411" s="105"/>
      <c r="AH411" s="105"/>
    </row>
    <row r="412" spans="1:34" s="89" customFormat="1" ht="93" customHeight="1">
      <c r="A412" s="64"/>
      <c r="B412" s="64" t="s">
        <v>972</v>
      </c>
      <c r="C412" s="64" t="s">
        <v>973</v>
      </c>
      <c r="D412" s="29" t="s">
        <v>292</v>
      </c>
      <c r="E412" s="30">
        <v>1068667</v>
      </c>
      <c r="F412" s="106"/>
      <c r="G412" s="16"/>
      <c r="H412" s="30"/>
      <c r="I412" s="106"/>
      <c r="J412" s="16"/>
      <c r="K412" s="32"/>
      <c r="L412" s="32"/>
      <c r="M412" s="32"/>
      <c r="N412" s="32"/>
      <c r="O412" s="31"/>
      <c r="P412" s="32"/>
      <c r="Q412" s="32"/>
      <c r="R412" s="32"/>
      <c r="S412" s="77"/>
      <c r="T412" s="77"/>
      <c r="U412" s="77"/>
      <c r="V412" s="77"/>
      <c r="W412" s="77"/>
      <c r="X412" s="77"/>
      <c r="Y412" s="77"/>
      <c r="Z412" s="77"/>
      <c r="AA412" s="77"/>
      <c r="AB412" s="37" t="s">
        <v>350</v>
      </c>
      <c r="AC412" s="98"/>
      <c r="AD412" s="98"/>
      <c r="AE412" s="105"/>
      <c r="AF412" s="105"/>
      <c r="AG412" s="105"/>
      <c r="AH412" s="105"/>
    </row>
    <row r="413" spans="1:34" s="89" customFormat="1" ht="133.5" customHeight="1">
      <c r="A413" s="64"/>
      <c r="B413" s="64"/>
      <c r="C413" s="64"/>
      <c r="D413" s="29" t="s">
        <v>293</v>
      </c>
      <c r="E413" s="30">
        <v>693661</v>
      </c>
      <c r="F413" s="106"/>
      <c r="G413" s="16"/>
      <c r="H413" s="30"/>
      <c r="I413" s="106"/>
      <c r="J413" s="16"/>
      <c r="K413" s="32"/>
      <c r="L413" s="32"/>
      <c r="M413" s="32"/>
      <c r="N413" s="32"/>
      <c r="O413" s="31"/>
      <c r="P413" s="32"/>
      <c r="Q413" s="32"/>
      <c r="R413" s="32"/>
      <c r="S413" s="77"/>
      <c r="T413" s="77"/>
      <c r="U413" s="77"/>
      <c r="V413" s="77"/>
      <c r="W413" s="77"/>
      <c r="X413" s="77"/>
      <c r="Y413" s="77"/>
      <c r="Z413" s="77"/>
      <c r="AA413" s="77"/>
      <c r="AB413" s="37" t="s">
        <v>351</v>
      </c>
      <c r="AC413" s="98"/>
      <c r="AD413" s="98"/>
      <c r="AE413" s="105"/>
      <c r="AF413" s="105"/>
      <c r="AG413" s="105"/>
      <c r="AH413" s="105"/>
    </row>
    <row r="414" spans="1:34" s="89" customFormat="1" ht="93" customHeight="1">
      <c r="A414" s="64"/>
      <c r="B414" s="64"/>
      <c r="C414" s="64"/>
      <c r="D414" s="29" t="s">
        <v>294</v>
      </c>
      <c r="E414" s="30">
        <v>298359</v>
      </c>
      <c r="F414" s="106"/>
      <c r="G414" s="16"/>
      <c r="H414" s="30"/>
      <c r="I414" s="106"/>
      <c r="J414" s="16"/>
      <c r="K414" s="32"/>
      <c r="L414" s="32"/>
      <c r="M414" s="32"/>
      <c r="N414" s="32"/>
      <c r="O414" s="31">
        <v>298359</v>
      </c>
      <c r="P414" s="32"/>
      <c r="Q414" s="32"/>
      <c r="R414" s="32"/>
      <c r="S414" s="77"/>
      <c r="T414" s="77"/>
      <c r="U414" s="77"/>
      <c r="V414" s="77"/>
      <c r="W414" s="77"/>
      <c r="X414" s="77"/>
      <c r="Y414" s="77"/>
      <c r="Z414" s="77"/>
      <c r="AA414" s="77"/>
      <c r="AB414" s="37" t="s">
        <v>352</v>
      </c>
      <c r="AC414" s="98"/>
      <c r="AD414" s="98"/>
      <c r="AE414" s="105"/>
      <c r="AF414" s="105"/>
      <c r="AG414" s="105"/>
      <c r="AH414" s="105"/>
    </row>
    <row r="415" spans="1:34" s="89" customFormat="1" ht="93" customHeight="1">
      <c r="A415" s="64"/>
      <c r="B415" s="64"/>
      <c r="C415" s="64"/>
      <c r="D415" s="29" t="s">
        <v>295</v>
      </c>
      <c r="E415" s="30">
        <v>2262791</v>
      </c>
      <c r="F415" s="106"/>
      <c r="G415" s="16"/>
      <c r="H415" s="30"/>
      <c r="I415" s="106"/>
      <c r="J415" s="16"/>
      <c r="K415" s="32"/>
      <c r="L415" s="32"/>
      <c r="M415" s="32"/>
      <c r="N415" s="32"/>
      <c r="O415" s="31"/>
      <c r="P415" s="32"/>
      <c r="Q415" s="32"/>
      <c r="R415" s="32"/>
      <c r="S415" s="77"/>
      <c r="T415" s="77"/>
      <c r="U415" s="77"/>
      <c r="V415" s="77"/>
      <c r="W415" s="77"/>
      <c r="X415" s="77"/>
      <c r="Y415" s="77"/>
      <c r="Z415" s="77"/>
      <c r="AA415" s="77"/>
      <c r="AB415" s="37" t="s">
        <v>190</v>
      </c>
      <c r="AC415" s="98"/>
      <c r="AD415" s="98"/>
      <c r="AE415" s="105"/>
      <c r="AF415" s="105"/>
      <c r="AG415" s="105"/>
      <c r="AH415" s="105"/>
    </row>
    <row r="416" spans="1:34" s="89" customFormat="1" ht="84" customHeight="1">
      <c r="A416" s="52"/>
      <c r="B416" s="52"/>
      <c r="C416" s="52"/>
      <c r="D416" s="28" t="s">
        <v>838</v>
      </c>
      <c r="E416" s="30">
        <v>291673</v>
      </c>
      <c r="F416" s="106"/>
      <c r="G416" s="16"/>
      <c r="H416" s="30"/>
      <c r="I416" s="106"/>
      <c r="J416" s="16"/>
      <c r="K416" s="32"/>
      <c r="L416" s="32"/>
      <c r="M416" s="32"/>
      <c r="N416" s="32"/>
      <c r="O416" s="31"/>
      <c r="P416" s="32"/>
      <c r="Q416" s="32"/>
      <c r="R416" s="32"/>
      <c r="S416" s="77"/>
      <c r="T416" s="77"/>
      <c r="U416" s="77"/>
      <c r="V416" s="77"/>
      <c r="W416" s="77"/>
      <c r="X416" s="77"/>
      <c r="Y416" s="77"/>
      <c r="Z416" s="77"/>
      <c r="AA416" s="77"/>
      <c r="AB416" s="37" t="s">
        <v>353</v>
      </c>
      <c r="AC416" s="98"/>
      <c r="AD416" s="98"/>
      <c r="AE416" s="105"/>
      <c r="AF416" s="105"/>
      <c r="AG416" s="105"/>
      <c r="AH416" s="105"/>
    </row>
    <row r="417" spans="1:34" s="89" customFormat="1" ht="180" customHeight="1">
      <c r="A417" s="52">
        <v>155</v>
      </c>
      <c r="B417" s="52" t="s">
        <v>282</v>
      </c>
      <c r="C417" s="52" t="s">
        <v>706</v>
      </c>
      <c r="D417" s="28" t="s">
        <v>778</v>
      </c>
      <c r="E417" s="47">
        <v>100000</v>
      </c>
      <c r="F417" s="107"/>
      <c r="G417" s="50"/>
      <c r="H417" s="47"/>
      <c r="I417" s="107"/>
      <c r="J417" s="50"/>
      <c r="K417" s="31"/>
      <c r="L417" s="31"/>
      <c r="M417" s="31"/>
      <c r="N417" s="48"/>
      <c r="O417" s="31"/>
      <c r="P417" s="31"/>
      <c r="Q417" s="31"/>
      <c r="R417" s="31"/>
      <c r="S417" s="80"/>
      <c r="T417" s="80"/>
      <c r="U417" s="80"/>
      <c r="V417" s="80"/>
      <c r="W417" s="80"/>
      <c r="X417" s="80"/>
      <c r="Y417" s="80"/>
      <c r="Z417" s="80"/>
      <c r="AA417" s="80"/>
      <c r="AB417" s="28" t="s">
        <v>1034</v>
      </c>
      <c r="AC417" s="98"/>
      <c r="AD417" s="98"/>
      <c r="AE417" s="105"/>
      <c r="AF417" s="105"/>
      <c r="AG417" s="105"/>
      <c r="AH417" s="105"/>
    </row>
    <row r="418" spans="1:34" s="89" customFormat="1" ht="44.25" customHeight="1">
      <c r="A418" s="52">
        <v>156</v>
      </c>
      <c r="B418" s="52"/>
      <c r="C418" s="52" t="s">
        <v>354</v>
      </c>
      <c r="D418" s="28" t="s">
        <v>355</v>
      </c>
      <c r="E418" s="30">
        <v>92000</v>
      </c>
      <c r="F418" s="106"/>
      <c r="G418" s="16"/>
      <c r="H418" s="30"/>
      <c r="I418" s="106"/>
      <c r="J418" s="16"/>
      <c r="K418" s="32"/>
      <c r="L418" s="32"/>
      <c r="M418" s="32"/>
      <c r="N418" s="32"/>
      <c r="O418" s="31">
        <v>92000</v>
      </c>
      <c r="P418" s="32"/>
      <c r="Q418" s="32"/>
      <c r="R418" s="32"/>
      <c r="S418" s="77"/>
      <c r="T418" s="77"/>
      <c r="U418" s="77"/>
      <c r="V418" s="77"/>
      <c r="W418" s="77"/>
      <c r="X418" s="77"/>
      <c r="Y418" s="77"/>
      <c r="Z418" s="77"/>
      <c r="AA418" s="77"/>
      <c r="AB418" s="37"/>
      <c r="AC418" s="98"/>
      <c r="AD418" s="98"/>
      <c r="AE418" s="105"/>
      <c r="AF418" s="105"/>
      <c r="AG418" s="105"/>
      <c r="AH418" s="105"/>
    </row>
    <row r="419" spans="1:34" s="89" customFormat="1" ht="99" customHeight="1">
      <c r="A419" s="52">
        <v>157</v>
      </c>
      <c r="B419" s="52" t="s">
        <v>360</v>
      </c>
      <c r="C419" s="52" t="s">
        <v>361</v>
      </c>
      <c r="D419" s="28" t="s">
        <v>966</v>
      </c>
      <c r="E419" s="30">
        <v>15000</v>
      </c>
      <c r="F419" s="106"/>
      <c r="G419" s="16"/>
      <c r="H419" s="30"/>
      <c r="I419" s="106"/>
      <c r="J419" s="16"/>
      <c r="K419" s="32"/>
      <c r="L419" s="32"/>
      <c r="M419" s="32"/>
      <c r="N419" s="32">
        <v>15000</v>
      </c>
      <c r="O419" s="31"/>
      <c r="P419" s="32"/>
      <c r="Q419" s="32"/>
      <c r="R419" s="32"/>
      <c r="S419" s="77"/>
      <c r="T419" s="77"/>
      <c r="U419" s="77"/>
      <c r="V419" s="77"/>
      <c r="W419" s="77"/>
      <c r="X419" s="77"/>
      <c r="Y419" s="77"/>
      <c r="Z419" s="77"/>
      <c r="AA419" s="77"/>
      <c r="AB419" s="37"/>
      <c r="AC419" s="98"/>
      <c r="AD419" s="98"/>
      <c r="AE419" s="105"/>
      <c r="AF419" s="105"/>
      <c r="AG419" s="105"/>
      <c r="AH419" s="105"/>
    </row>
    <row r="420" spans="1:34" s="110" customFormat="1" ht="168" customHeight="1">
      <c r="A420" s="74">
        <v>158</v>
      </c>
      <c r="B420" s="74" t="s">
        <v>362</v>
      </c>
      <c r="C420" s="74" t="s">
        <v>363</v>
      </c>
      <c r="D420" s="28" t="s">
        <v>364</v>
      </c>
      <c r="E420" s="47">
        <v>30668</v>
      </c>
      <c r="F420" s="107"/>
      <c r="G420" s="50"/>
      <c r="H420" s="47"/>
      <c r="I420" s="107"/>
      <c r="J420" s="50"/>
      <c r="K420" s="31"/>
      <c r="L420" s="31"/>
      <c r="M420" s="31"/>
      <c r="N420" s="31">
        <v>29904</v>
      </c>
      <c r="O420" s="31"/>
      <c r="P420" s="31"/>
      <c r="Q420" s="31"/>
      <c r="R420" s="31"/>
      <c r="S420" s="80"/>
      <c r="T420" s="80"/>
      <c r="U420" s="80"/>
      <c r="V420" s="80"/>
      <c r="W420" s="80"/>
      <c r="X420" s="80"/>
      <c r="Y420" s="80"/>
      <c r="Z420" s="80"/>
      <c r="AA420" s="80"/>
      <c r="AB420" s="37" t="s">
        <v>741</v>
      </c>
      <c r="AC420" s="108"/>
      <c r="AD420" s="108"/>
      <c r="AE420" s="109"/>
      <c r="AF420" s="109"/>
      <c r="AG420" s="109"/>
      <c r="AH420" s="109"/>
    </row>
    <row r="421" spans="1:34" s="89" customFormat="1" ht="81" customHeight="1">
      <c r="A421" s="52">
        <v>159</v>
      </c>
      <c r="B421" s="52" t="s">
        <v>365</v>
      </c>
      <c r="C421" s="52" t="s">
        <v>366</v>
      </c>
      <c r="D421" s="28" t="s">
        <v>367</v>
      </c>
      <c r="E421" s="30">
        <v>662944</v>
      </c>
      <c r="F421" s="106"/>
      <c r="G421" s="16"/>
      <c r="H421" s="30"/>
      <c r="I421" s="106"/>
      <c r="J421" s="16"/>
      <c r="K421" s="32"/>
      <c r="L421" s="32"/>
      <c r="M421" s="32"/>
      <c r="N421" s="32"/>
      <c r="O421" s="31"/>
      <c r="P421" s="32"/>
      <c r="Q421" s="32"/>
      <c r="R421" s="32"/>
      <c r="S421" s="77"/>
      <c r="T421" s="77"/>
      <c r="U421" s="77"/>
      <c r="V421" s="77"/>
      <c r="W421" s="77"/>
      <c r="X421" s="77"/>
      <c r="Y421" s="77"/>
      <c r="Z421" s="77"/>
      <c r="AA421" s="77"/>
      <c r="AB421" s="37" t="s">
        <v>370</v>
      </c>
      <c r="AC421" s="98"/>
      <c r="AD421" s="98"/>
      <c r="AE421" s="105"/>
      <c r="AF421" s="105"/>
      <c r="AG421" s="105"/>
      <c r="AH421" s="105"/>
    </row>
    <row r="422" spans="1:34" s="89" customFormat="1" ht="78" customHeight="1">
      <c r="A422" s="16">
        <v>160</v>
      </c>
      <c r="B422" s="16" t="s">
        <v>368</v>
      </c>
      <c r="C422" s="16" t="s">
        <v>366</v>
      </c>
      <c r="D422" s="29" t="s">
        <v>369</v>
      </c>
      <c r="E422" s="30">
        <v>550737</v>
      </c>
      <c r="F422" s="106"/>
      <c r="G422" s="16"/>
      <c r="H422" s="30"/>
      <c r="I422" s="106"/>
      <c r="J422" s="16"/>
      <c r="K422" s="32"/>
      <c r="L422" s="32"/>
      <c r="M422" s="32"/>
      <c r="N422" s="32"/>
      <c r="O422" s="31"/>
      <c r="P422" s="32"/>
      <c r="Q422" s="32"/>
      <c r="R422" s="32"/>
      <c r="S422" s="77"/>
      <c r="T422" s="77"/>
      <c r="U422" s="77"/>
      <c r="V422" s="77"/>
      <c r="W422" s="77"/>
      <c r="X422" s="77"/>
      <c r="Y422" s="77"/>
      <c r="Z422" s="77"/>
      <c r="AA422" s="77"/>
      <c r="AB422" s="37" t="s">
        <v>371</v>
      </c>
      <c r="AC422" s="98"/>
      <c r="AD422" s="98"/>
      <c r="AE422" s="105"/>
      <c r="AF422" s="105"/>
      <c r="AG422" s="105"/>
      <c r="AH422" s="105"/>
    </row>
    <row r="423" spans="1:34" s="89" customFormat="1" ht="79.5" customHeight="1">
      <c r="A423" s="16">
        <v>161</v>
      </c>
      <c r="B423" s="16" t="s">
        <v>372</v>
      </c>
      <c r="C423" s="16" t="s">
        <v>366</v>
      </c>
      <c r="D423" s="29" t="s">
        <v>276</v>
      </c>
      <c r="E423" s="30">
        <v>411086</v>
      </c>
      <c r="F423" s="106"/>
      <c r="G423" s="16"/>
      <c r="H423" s="30"/>
      <c r="I423" s="106"/>
      <c r="J423" s="16"/>
      <c r="K423" s="32"/>
      <c r="L423" s="32"/>
      <c r="M423" s="32"/>
      <c r="N423" s="32"/>
      <c r="O423" s="31">
        <v>411086</v>
      </c>
      <c r="P423" s="32"/>
      <c r="Q423" s="32"/>
      <c r="R423" s="32"/>
      <c r="S423" s="77"/>
      <c r="T423" s="77"/>
      <c r="U423" s="77"/>
      <c r="V423" s="77"/>
      <c r="W423" s="77"/>
      <c r="X423" s="77"/>
      <c r="Y423" s="77"/>
      <c r="Z423" s="77"/>
      <c r="AA423" s="77"/>
      <c r="AB423" s="139" t="s">
        <v>1133</v>
      </c>
      <c r="AC423" s="98"/>
      <c r="AD423" s="98"/>
      <c r="AE423" s="105"/>
      <c r="AF423" s="105"/>
      <c r="AG423" s="105"/>
      <c r="AH423" s="105"/>
    </row>
    <row r="424" spans="1:34" s="89" customFormat="1" ht="206.25" customHeight="1">
      <c r="A424" s="16">
        <v>162</v>
      </c>
      <c r="B424" s="16" t="s">
        <v>1054</v>
      </c>
      <c r="C424" s="16" t="s">
        <v>1055</v>
      </c>
      <c r="D424" s="29" t="s">
        <v>277</v>
      </c>
      <c r="E424" s="30"/>
      <c r="F424" s="106"/>
      <c r="G424" s="16"/>
      <c r="H424" s="30"/>
      <c r="I424" s="106"/>
      <c r="J424" s="16"/>
      <c r="K424" s="32"/>
      <c r="L424" s="32"/>
      <c r="M424" s="32"/>
      <c r="N424" s="32">
        <v>200</v>
      </c>
      <c r="O424" s="31"/>
      <c r="P424" s="32"/>
      <c r="Q424" s="32"/>
      <c r="R424" s="32"/>
      <c r="S424" s="77"/>
      <c r="T424" s="77"/>
      <c r="U424" s="77"/>
      <c r="V424" s="77"/>
      <c r="W424" s="77"/>
      <c r="X424" s="77"/>
      <c r="Y424" s="77"/>
      <c r="Z424" s="77"/>
      <c r="AA424" s="77"/>
      <c r="AB424" s="37" t="s">
        <v>1105</v>
      </c>
      <c r="AC424" s="98"/>
      <c r="AD424" s="98"/>
      <c r="AE424" s="105"/>
      <c r="AF424" s="105"/>
      <c r="AG424" s="105"/>
      <c r="AH424" s="105"/>
    </row>
    <row r="425" spans="1:42" s="89" customFormat="1" ht="122.25" customHeight="1">
      <c r="A425" s="16">
        <v>163</v>
      </c>
      <c r="B425" s="16" t="s">
        <v>283</v>
      </c>
      <c r="C425" s="16" t="s">
        <v>831</v>
      </c>
      <c r="D425" s="29" t="s">
        <v>284</v>
      </c>
      <c r="E425" s="30">
        <v>10000</v>
      </c>
      <c r="F425" s="106"/>
      <c r="G425" s="16"/>
      <c r="H425" s="30"/>
      <c r="I425" s="106"/>
      <c r="J425" s="16"/>
      <c r="K425" s="32"/>
      <c r="L425" s="32"/>
      <c r="M425" s="32"/>
      <c r="N425" s="32"/>
      <c r="O425" s="31">
        <v>10000</v>
      </c>
      <c r="P425" s="32"/>
      <c r="Q425" s="32"/>
      <c r="R425" s="32"/>
      <c r="S425" s="77"/>
      <c r="T425" s="77"/>
      <c r="U425" s="77"/>
      <c r="V425" s="77"/>
      <c r="W425" s="77"/>
      <c r="X425" s="77"/>
      <c r="Y425" s="77"/>
      <c r="Z425" s="77"/>
      <c r="AA425" s="77"/>
      <c r="AB425" s="37" t="s">
        <v>830</v>
      </c>
      <c r="AC425" s="98"/>
      <c r="AD425" s="98"/>
      <c r="AE425" s="105"/>
      <c r="AF425" s="105"/>
      <c r="AG425" s="105"/>
      <c r="AH425" s="105"/>
      <c r="AP425" s="89">
        <v>10000</v>
      </c>
    </row>
    <row r="426" spans="1:34" s="89" customFormat="1" ht="123" customHeight="1">
      <c r="A426" s="50">
        <v>164</v>
      </c>
      <c r="B426" s="16" t="s">
        <v>555</v>
      </c>
      <c r="C426" s="16" t="s">
        <v>285</v>
      </c>
      <c r="D426" s="119" t="s">
        <v>837</v>
      </c>
      <c r="E426" s="30"/>
      <c r="F426" s="106"/>
      <c r="G426" s="16"/>
      <c r="H426" s="30"/>
      <c r="I426" s="106"/>
      <c r="J426" s="16"/>
      <c r="K426" s="32"/>
      <c r="L426" s="32"/>
      <c r="M426" s="32"/>
      <c r="N426" s="32"/>
      <c r="O426" s="31"/>
      <c r="P426" s="32"/>
      <c r="Q426" s="32"/>
      <c r="R426" s="32"/>
      <c r="S426" s="77"/>
      <c r="T426" s="77"/>
      <c r="U426" s="77"/>
      <c r="V426" s="77"/>
      <c r="W426" s="77"/>
      <c r="X426" s="77"/>
      <c r="Y426" s="77"/>
      <c r="Z426" s="77"/>
      <c r="AA426" s="77"/>
      <c r="AB426" s="37" t="s">
        <v>711</v>
      </c>
      <c r="AC426" s="98"/>
      <c r="AD426" s="98"/>
      <c r="AE426" s="105"/>
      <c r="AF426" s="105"/>
      <c r="AG426" s="105"/>
      <c r="AH426" s="105"/>
    </row>
    <row r="427" spans="1:34" s="89" customFormat="1" ht="102.75" customHeight="1">
      <c r="A427" s="16">
        <v>165</v>
      </c>
      <c r="B427" s="16" t="s">
        <v>708</v>
      </c>
      <c r="C427" s="16" t="s">
        <v>738</v>
      </c>
      <c r="D427" s="29" t="s">
        <v>709</v>
      </c>
      <c r="E427" s="30"/>
      <c r="F427" s="106"/>
      <c r="G427" s="16"/>
      <c r="H427" s="30"/>
      <c r="I427" s="106"/>
      <c r="J427" s="16"/>
      <c r="K427" s="32"/>
      <c r="L427" s="32"/>
      <c r="M427" s="32"/>
      <c r="N427" s="32"/>
      <c r="O427" s="31"/>
      <c r="P427" s="32"/>
      <c r="Q427" s="32"/>
      <c r="R427" s="32"/>
      <c r="S427" s="77"/>
      <c r="T427" s="77"/>
      <c r="U427" s="77"/>
      <c r="V427" s="77"/>
      <c r="W427" s="77"/>
      <c r="X427" s="77"/>
      <c r="Y427" s="77"/>
      <c r="Z427" s="77"/>
      <c r="AA427" s="77"/>
      <c r="AB427" s="37" t="s">
        <v>737</v>
      </c>
      <c r="AC427" s="98"/>
      <c r="AD427" s="98"/>
      <c r="AE427" s="105"/>
      <c r="AF427" s="105"/>
      <c r="AG427" s="105"/>
      <c r="AH427" s="105"/>
    </row>
    <row r="428" spans="1:34" s="89" customFormat="1" ht="106.5" customHeight="1">
      <c r="A428" s="16">
        <v>166</v>
      </c>
      <c r="B428" s="16" t="s">
        <v>710</v>
      </c>
      <c r="C428" s="16" t="s">
        <v>1042</v>
      </c>
      <c r="D428" s="29" t="s">
        <v>835</v>
      </c>
      <c r="E428" s="30"/>
      <c r="F428" s="106"/>
      <c r="G428" s="16"/>
      <c r="H428" s="30"/>
      <c r="I428" s="106"/>
      <c r="J428" s="16"/>
      <c r="K428" s="32"/>
      <c r="L428" s="32"/>
      <c r="M428" s="32"/>
      <c r="N428" s="32">
        <v>3000</v>
      </c>
      <c r="O428" s="31"/>
      <c r="P428" s="32"/>
      <c r="Q428" s="32"/>
      <c r="R428" s="32"/>
      <c r="S428" s="77"/>
      <c r="T428" s="77"/>
      <c r="U428" s="77"/>
      <c r="V428" s="77"/>
      <c r="W428" s="77"/>
      <c r="X428" s="77"/>
      <c r="Y428" s="77"/>
      <c r="Z428" s="77"/>
      <c r="AA428" s="77"/>
      <c r="AB428" s="37" t="s">
        <v>304</v>
      </c>
      <c r="AC428" s="98"/>
      <c r="AD428" s="98"/>
      <c r="AE428" s="105"/>
      <c r="AF428" s="105"/>
      <c r="AG428" s="105"/>
      <c r="AH428" s="105"/>
    </row>
    <row r="429" spans="1:34" s="89" customFormat="1" ht="186.75" customHeight="1">
      <c r="A429" s="16">
        <v>167</v>
      </c>
      <c r="B429" s="16" t="s">
        <v>712</v>
      </c>
      <c r="C429" s="16" t="s">
        <v>713</v>
      </c>
      <c r="D429" s="29" t="s">
        <v>714</v>
      </c>
      <c r="E429" s="30">
        <v>10000</v>
      </c>
      <c r="F429" s="106"/>
      <c r="G429" s="16"/>
      <c r="H429" s="30"/>
      <c r="I429" s="106"/>
      <c r="J429" s="16"/>
      <c r="K429" s="32"/>
      <c r="L429" s="32"/>
      <c r="M429" s="32"/>
      <c r="N429" s="32">
        <v>5000</v>
      </c>
      <c r="O429" s="31"/>
      <c r="P429" s="32"/>
      <c r="Q429" s="32"/>
      <c r="R429" s="32"/>
      <c r="S429" s="77"/>
      <c r="T429" s="77"/>
      <c r="U429" s="77"/>
      <c r="V429" s="77"/>
      <c r="W429" s="77"/>
      <c r="X429" s="77"/>
      <c r="Y429" s="77"/>
      <c r="Z429" s="77"/>
      <c r="AA429" s="77"/>
      <c r="AB429" s="37" t="s">
        <v>914</v>
      </c>
      <c r="AC429" s="98"/>
      <c r="AD429" s="98"/>
      <c r="AE429" s="105"/>
      <c r="AF429" s="105"/>
      <c r="AG429" s="105"/>
      <c r="AH429" s="105"/>
    </row>
    <row r="430" spans="1:34" s="89" customFormat="1" ht="102" customHeight="1">
      <c r="A430" s="16">
        <v>168</v>
      </c>
      <c r="B430" s="16" t="s">
        <v>742</v>
      </c>
      <c r="C430" s="16" t="s">
        <v>28</v>
      </c>
      <c r="D430" s="29" t="s">
        <v>743</v>
      </c>
      <c r="E430" s="30">
        <v>6000</v>
      </c>
      <c r="F430" s="106"/>
      <c r="G430" s="16"/>
      <c r="H430" s="30"/>
      <c r="I430" s="106"/>
      <c r="J430" s="16"/>
      <c r="K430" s="32"/>
      <c r="L430" s="32"/>
      <c r="M430" s="32"/>
      <c r="N430" s="32">
        <v>6000</v>
      </c>
      <c r="O430" s="31"/>
      <c r="P430" s="32"/>
      <c r="Q430" s="32"/>
      <c r="R430" s="32"/>
      <c r="S430" s="77"/>
      <c r="T430" s="77"/>
      <c r="U430" s="77"/>
      <c r="V430" s="77"/>
      <c r="W430" s="77"/>
      <c r="X430" s="77"/>
      <c r="Y430" s="77"/>
      <c r="Z430" s="77"/>
      <c r="AA430" s="77"/>
      <c r="AB430" s="37" t="s">
        <v>304</v>
      </c>
      <c r="AC430" s="98"/>
      <c r="AD430" s="98"/>
      <c r="AE430" s="105"/>
      <c r="AF430" s="105"/>
      <c r="AG430" s="105"/>
      <c r="AH430" s="105"/>
    </row>
    <row r="431" spans="1:34" s="89" customFormat="1" ht="96.75" customHeight="1">
      <c r="A431" s="16">
        <v>169</v>
      </c>
      <c r="B431" s="16" t="s">
        <v>744</v>
      </c>
      <c r="C431" s="16" t="s">
        <v>745</v>
      </c>
      <c r="D431" s="29" t="s">
        <v>3</v>
      </c>
      <c r="E431" s="30"/>
      <c r="F431" s="106"/>
      <c r="G431" s="16"/>
      <c r="H431" s="30"/>
      <c r="I431" s="106"/>
      <c r="J431" s="16"/>
      <c r="K431" s="32"/>
      <c r="L431" s="32"/>
      <c r="M431" s="32"/>
      <c r="N431" s="32">
        <v>1000</v>
      </c>
      <c r="O431" s="31"/>
      <c r="P431" s="32"/>
      <c r="Q431" s="32"/>
      <c r="R431" s="32"/>
      <c r="S431" s="77"/>
      <c r="T431" s="77"/>
      <c r="U431" s="77"/>
      <c r="V431" s="77"/>
      <c r="W431" s="77"/>
      <c r="X431" s="77"/>
      <c r="Y431" s="77"/>
      <c r="Z431" s="77"/>
      <c r="AA431" s="77"/>
      <c r="AB431" s="37" t="s">
        <v>306</v>
      </c>
      <c r="AC431" s="98"/>
      <c r="AD431" s="98"/>
      <c r="AE431" s="105"/>
      <c r="AF431" s="105"/>
      <c r="AG431" s="105"/>
      <c r="AH431" s="105"/>
    </row>
    <row r="432" spans="1:34" s="89" customFormat="1" ht="135.75" customHeight="1">
      <c r="A432" s="63">
        <v>170</v>
      </c>
      <c r="B432" s="63" t="s">
        <v>6</v>
      </c>
      <c r="C432" s="63" t="s">
        <v>7</v>
      </c>
      <c r="D432" s="29" t="s">
        <v>4</v>
      </c>
      <c r="E432" s="30"/>
      <c r="F432" s="106"/>
      <c r="G432" s="16"/>
      <c r="H432" s="30"/>
      <c r="I432" s="106"/>
      <c r="J432" s="16"/>
      <c r="K432" s="32"/>
      <c r="L432" s="32"/>
      <c r="M432" s="32"/>
      <c r="N432" s="32"/>
      <c r="O432" s="31"/>
      <c r="P432" s="32"/>
      <c r="Q432" s="32"/>
      <c r="R432" s="32"/>
      <c r="S432" s="77"/>
      <c r="T432" s="77"/>
      <c r="U432" s="77"/>
      <c r="V432" s="77"/>
      <c r="W432" s="77"/>
      <c r="X432" s="77"/>
      <c r="Y432" s="77"/>
      <c r="Z432" s="77"/>
      <c r="AA432" s="77"/>
      <c r="AB432" s="140" t="s">
        <v>830</v>
      </c>
      <c r="AC432" s="98"/>
      <c r="AD432" s="98"/>
      <c r="AE432" s="105"/>
      <c r="AF432" s="105"/>
      <c r="AG432" s="105"/>
      <c r="AH432" s="105"/>
    </row>
    <row r="433" spans="1:42" s="89" customFormat="1" ht="82.5" customHeight="1">
      <c r="A433" s="64"/>
      <c r="B433" s="64"/>
      <c r="C433" s="64"/>
      <c r="D433" s="29" t="s">
        <v>5</v>
      </c>
      <c r="E433" s="30">
        <v>5000</v>
      </c>
      <c r="F433" s="106"/>
      <c r="G433" s="16"/>
      <c r="H433" s="30"/>
      <c r="I433" s="106"/>
      <c r="J433" s="16"/>
      <c r="K433" s="32"/>
      <c r="L433" s="32"/>
      <c r="M433" s="32"/>
      <c r="N433" s="32"/>
      <c r="O433" s="31">
        <v>5000</v>
      </c>
      <c r="P433" s="32"/>
      <c r="Q433" s="32"/>
      <c r="R433" s="32"/>
      <c r="S433" s="77"/>
      <c r="T433" s="77"/>
      <c r="U433" s="77"/>
      <c r="V433" s="77"/>
      <c r="W433" s="77"/>
      <c r="X433" s="77"/>
      <c r="Y433" s="77"/>
      <c r="Z433" s="77"/>
      <c r="AA433" s="77"/>
      <c r="AB433" s="165"/>
      <c r="AC433" s="98"/>
      <c r="AD433" s="98"/>
      <c r="AE433" s="105"/>
      <c r="AF433" s="105"/>
      <c r="AG433" s="105"/>
      <c r="AH433" s="105"/>
      <c r="AP433" s="89">
        <v>5000</v>
      </c>
    </row>
    <row r="434" spans="1:42" s="89" customFormat="1" ht="78" customHeight="1">
      <c r="A434" s="52"/>
      <c r="B434" s="52"/>
      <c r="C434" s="52"/>
      <c r="D434" s="29" t="s">
        <v>832</v>
      </c>
      <c r="E434" s="30">
        <v>3000</v>
      </c>
      <c r="F434" s="106"/>
      <c r="G434" s="16"/>
      <c r="H434" s="30"/>
      <c r="I434" s="106"/>
      <c r="J434" s="16"/>
      <c r="K434" s="32"/>
      <c r="L434" s="32"/>
      <c r="M434" s="32"/>
      <c r="N434" s="32"/>
      <c r="O434" s="31">
        <v>3000</v>
      </c>
      <c r="P434" s="32"/>
      <c r="Q434" s="32"/>
      <c r="R434" s="32"/>
      <c r="S434" s="77"/>
      <c r="T434" s="77"/>
      <c r="U434" s="77"/>
      <c r="V434" s="77"/>
      <c r="W434" s="77"/>
      <c r="X434" s="77"/>
      <c r="Y434" s="77"/>
      <c r="Z434" s="77"/>
      <c r="AA434" s="77"/>
      <c r="AB434" s="166"/>
      <c r="AC434" s="98"/>
      <c r="AD434" s="98"/>
      <c r="AE434" s="105"/>
      <c r="AF434" s="105"/>
      <c r="AG434" s="105"/>
      <c r="AH434" s="105"/>
      <c r="AP434" s="89">
        <v>3000</v>
      </c>
    </row>
    <row r="435" spans="1:42" s="89" customFormat="1" ht="118.5" customHeight="1">
      <c r="A435" s="52">
        <v>171</v>
      </c>
      <c r="B435" s="52" t="s">
        <v>9</v>
      </c>
      <c r="C435" s="52" t="s">
        <v>8</v>
      </c>
      <c r="D435" s="29" t="s">
        <v>10</v>
      </c>
      <c r="E435" s="30">
        <v>10000</v>
      </c>
      <c r="F435" s="106"/>
      <c r="G435" s="16"/>
      <c r="H435" s="30"/>
      <c r="I435" s="106"/>
      <c r="J435" s="16"/>
      <c r="K435" s="32"/>
      <c r="L435" s="32"/>
      <c r="M435" s="32"/>
      <c r="N435" s="32"/>
      <c r="O435" s="31">
        <v>10000</v>
      </c>
      <c r="P435" s="32"/>
      <c r="Q435" s="32"/>
      <c r="R435" s="32"/>
      <c r="S435" s="77"/>
      <c r="T435" s="77"/>
      <c r="U435" s="77"/>
      <c r="V435" s="77"/>
      <c r="W435" s="77"/>
      <c r="X435" s="77"/>
      <c r="Y435" s="77"/>
      <c r="Z435" s="77"/>
      <c r="AA435" s="77"/>
      <c r="AB435" s="37" t="s">
        <v>830</v>
      </c>
      <c r="AC435" s="98"/>
      <c r="AD435" s="98"/>
      <c r="AE435" s="105"/>
      <c r="AF435" s="105"/>
      <c r="AG435" s="105"/>
      <c r="AH435" s="105"/>
      <c r="AP435" s="89">
        <v>10000</v>
      </c>
    </row>
    <row r="436" spans="1:34" s="89" customFormat="1" ht="103.5" customHeight="1">
      <c r="A436" s="52">
        <v>172</v>
      </c>
      <c r="B436" s="52" t="s">
        <v>11</v>
      </c>
      <c r="C436" s="52" t="s">
        <v>12</v>
      </c>
      <c r="D436" s="29" t="s">
        <v>13</v>
      </c>
      <c r="E436" s="30"/>
      <c r="F436" s="106"/>
      <c r="G436" s="16"/>
      <c r="H436" s="30"/>
      <c r="I436" s="106"/>
      <c r="J436" s="16"/>
      <c r="K436" s="32"/>
      <c r="L436" s="32"/>
      <c r="M436" s="32"/>
      <c r="N436" s="32">
        <v>1000</v>
      </c>
      <c r="O436" s="31"/>
      <c r="P436" s="32"/>
      <c r="Q436" s="32"/>
      <c r="R436" s="32"/>
      <c r="S436" s="77"/>
      <c r="T436" s="77"/>
      <c r="U436" s="77"/>
      <c r="V436" s="77"/>
      <c r="W436" s="77"/>
      <c r="X436" s="77"/>
      <c r="Y436" s="77"/>
      <c r="Z436" s="77"/>
      <c r="AA436" s="77"/>
      <c r="AB436" s="37" t="s">
        <v>306</v>
      </c>
      <c r="AC436" s="98"/>
      <c r="AD436" s="98"/>
      <c r="AE436" s="105"/>
      <c r="AF436" s="105"/>
      <c r="AG436" s="105"/>
      <c r="AH436" s="105"/>
    </row>
    <row r="437" spans="1:34" s="89" customFormat="1" ht="99" customHeight="1">
      <c r="A437" s="52">
        <v>173</v>
      </c>
      <c r="B437" s="52" t="s">
        <v>14</v>
      </c>
      <c r="C437" s="74" t="s">
        <v>15</v>
      </c>
      <c r="D437" s="28" t="s">
        <v>16</v>
      </c>
      <c r="E437" s="30">
        <v>34000</v>
      </c>
      <c r="F437" s="106"/>
      <c r="G437" s="16"/>
      <c r="H437" s="30"/>
      <c r="I437" s="106"/>
      <c r="J437" s="16"/>
      <c r="K437" s="32"/>
      <c r="L437" s="32"/>
      <c r="M437" s="32"/>
      <c r="N437" s="32"/>
      <c r="O437" s="31"/>
      <c r="P437" s="32"/>
      <c r="Q437" s="32"/>
      <c r="R437" s="32"/>
      <c r="S437" s="77"/>
      <c r="T437" s="77"/>
      <c r="U437" s="77"/>
      <c r="V437" s="77"/>
      <c r="W437" s="77"/>
      <c r="X437" s="77"/>
      <c r="Y437" s="77"/>
      <c r="Z437" s="77"/>
      <c r="AA437" s="77"/>
      <c r="AB437" s="95" t="s">
        <v>166</v>
      </c>
      <c r="AC437" s="98"/>
      <c r="AD437" s="98"/>
      <c r="AE437" s="105"/>
      <c r="AF437" s="105"/>
      <c r="AG437" s="105"/>
      <c r="AH437" s="105"/>
    </row>
    <row r="438" spans="1:34" s="89" customFormat="1" ht="102" customHeight="1">
      <c r="A438" s="64">
        <v>174</v>
      </c>
      <c r="B438" s="63" t="s">
        <v>18</v>
      </c>
      <c r="C438" s="79" t="s">
        <v>15</v>
      </c>
      <c r="D438" s="28" t="s">
        <v>19</v>
      </c>
      <c r="E438" s="30"/>
      <c r="F438" s="106"/>
      <c r="G438" s="16"/>
      <c r="H438" s="30"/>
      <c r="I438" s="106"/>
      <c r="J438" s="16"/>
      <c r="K438" s="32"/>
      <c r="L438" s="32"/>
      <c r="M438" s="32"/>
      <c r="N438" s="32"/>
      <c r="O438" s="31"/>
      <c r="P438" s="32"/>
      <c r="Q438" s="32"/>
      <c r="R438" s="32"/>
      <c r="S438" s="77"/>
      <c r="T438" s="77"/>
      <c r="U438" s="77"/>
      <c r="V438" s="77"/>
      <c r="W438" s="77"/>
      <c r="X438" s="77"/>
      <c r="Y438" s="77"/>
      <c r="Z438" s="77"/>
      <c r="AA438" s="77"/>
      <c r="AB438" s="37"/>
      <c r="AC438" s="98"/>
      <c r="AD438" s="98"/>
      <c r="AE438" s="105"/>
      <c r="AF438" s="105"/>
      <c r="AG438" s="105"/>
      <c r="AH438" s="105"/>
    </row>
    <row r="439" spans="1:34" s="89" customFormat="1" ht="29.25" customHeight="1">
      <c r="A439" s="64"/>
      <c r="B439" s="64"/>
      <c r="C439" s="64"/>
      <c r="D439" s="29" t="s">
        <v>20</v>
      </c>
      <c r="E439" s="30">
        <v>195000</v>
      </c>
      <c r="F439" s="106"/>
      <c r="G439" s="16"/>
      <c r="H439" s="30"/>
      <c r="I439" s="106"/>
      <c r="J439" s="16"/>
      <c r="K439" s="32"/>
      <c r="L439" s="32"/>
      <c r="M439" s="32"/>
      <c r="N439" s="32"/>
      <c r="O439" s="31">
        <v>26000</v>
      </c>
      <c r="P439" s="32"/>
      <c r="Q439" s="32"/>
      <c r="R439" s="32"/>
      <c r="S439" s="77"/>
      <c r="T439" s="77"/>
      <c r="U439" s="77"/>
      <c r="V439" s="77"/>
      <c r="W439" s="77"/>
      <c r="X439" s="77"/>
      <c r="Y439" s="77"/>
      <c r="Z439" s="77"/>
      <c r="AA439" s="77"/>
      <c r="AB439" s="37"/>
      <c r="AC439" s="98"/>
      <c r="AD439" s="98"/>
      <c r="AE439" s="105"/>
      <c r="AF439" s="105"/>
      <c r="AG439" s="105"/>
      <c r="AH439" s="105"/>
    </row>
    <row r="440" spans="1:34" s="89" customFormat="1" ht="30" customHeight="1">
      <c r="A440" s="64"/>
      <c r="B440" s="64"/>
      <c r="C440" s="64"/>
      <c r="D440" s="29" t="s">
        <v>21</v>
      </c>
      <c r="E440" s="30">
        <v>13000</v>
      </c>
      <c r="F440" s="106"/>
      <c r="G440" s="16"/>
      <c r="H440" s="30"/>
      <c r="I440" s="106"/>
      <c r="J440" s="16"/>
      <c r="K440" s="32"/>
      <c r="L440" s="32"/>
      <c r="M440" s="32"/>
      <c r="N440" s="32"/>
      <c r="O440" s="31">
        <v>13000</v>
      </c>
      <c r="P440" s="32"/>
      <c r="Q440" s="32"/>
      <c r="R440" s="32"/>
      <c r="S440" s="77"/>
      <c r="T440" s="77"/>
      <c r="U440" s="77"/>
      <c r="V440" s="77"/>
      <c r="W440" s="77"/>
      <c r="X440" s="77"/>
      <c r="Y440" s="77"/>
      <c r="Z440" s="77"/>
      <c r="AA440" s="77"/>
      <c r="AB440" s="37"/>
      <c r="AC440" s="98"/>
      <c r="AD440" s="98"/>
      <c r="AE440" s="105"/>
      <c r="AF440" s="105"/>
      <c r="AG440" s="105"/>
      <c r="AH440" s="105"/>
    </row>
    <row r="441" spans="1:34" s="89" customFormat="1" ht="29.25" customHeight="1">
      <c r="A441" s="64"/>
      <c r="B441" s="64"/>
      <c r="C441" s="64"/>
      <c r="D441" s="29" t="s">
        <v>22</v>
      </c>
      <c r="E441" s="30">
        <v>13000</v>
      </c>
      <c r="F441" s="106"/>
      <c r="G441" s="16"/>
      <c r="H441" s="30"/>
      <c r="I441" s="106"/>
      <c r="J441" s="16"/>
      <c r="K441" s="32"/>
      <c r="L441" s="32"/>
      <c r="M441" s="32"/>
      <c r="N441" s="32"/>
      <c r="O441" s="31"/>
      <c r="P441" s="32"/>
      <c r="Q441" s="32"/>
      <c r="R441" s="32"/>
      <c r="S441" s="77"/>
      <c r="T441" s="77"/>
      <c r="U441" s="77"/>
      <c r="V441" s="77"/>
      <c r="W441" s="77"/>
      <c r="X441" s="77"/>
      <c r="Y441" s="77"/>
      <c r="Z441" s="77"/>
      <c r="AA441" s="77"/>
      <c r="AB441" s="37"/>
      <c r="AC441" s="98"/>
      <c r="AD441" s="98"/>
      <c r="AE441" s="105"/>
      <c r="AF441" s="105"/>
      <c r="AG441" s="105"/>
      <c r="AH441" s="105"/>
    </row>
    <row r="442" spans="1:34" s="89" customFormat="1" ht="45" customHeight="1">
      <c r="A442" s="64"/>
      <c r="B442" s="64"/>
      <c r="C442" s="64"/>
      <c r="D442" s="29" t="s">
        <v>23</v>
      </c>
      <c r="E442" s="30">
        <v>26000</v>
      </c>
      <c r="F442" s="106"/>
      <c r="G442" s="16"/>
      <c r="H442" s="30"/>
      <c r="I442" s="106"/>
      <c r="J442" s="16"/>
      <c r="K442" s="32"/>
      <c r="L442" s="32"/>
      <c r="M442" s="32"/>
      <c r="N442" s="32"/>
      <c r="O442" s="31"/>
      <c r="P442" s="32"/>
      <c r="Q442" s="32"/>
      <c r="R442" s="32"/>
      <c r="S442" s="77"/>
      <c r="T442" s="77"/>
      <c r="U442" s="77"/>
      <c r="V442" s="77"/>
      <c r="W442" s="77"/>
      <c r="X442" s="77"/>
      <c r="Y442" s="77"/>
      <c r="Z442" s="77"/>
      <c r="AA442" s="77"/>
      <c r="AB442" s="37" t="s">
        <v>913</v>
      </c>
      <c r="AC442" s="98"/>
      <c r="AD442" s="98"/>
      <c r="AE442" s="105"/>
      <c r="AF442" s="105"/>
      <c r="AG442" s="105"/>
      <c r="AH442" s="105"/>
    </row>
    <row r="443" spans="1:34" s="89" customFormat="1" ht="29.25" customHeight="1">
      <c r="A443" s="52"/>
      <c r="B443" s="52"/>
      <c r="C443" s="52"/>
      <c r="D443" s="29" t="s">
        <v>24</v>
      </c>
      <c r="E443" s="30">
        <v>13000</v>
      </c>
      <c r="F443" s="106"/>
      <c r="G443" s="16"/>
      <c r="H443" s="30"/>
      <c r="I443" s="106"/>
      <c r="J443" s="16"/>
      <c r="K443" s="32"/>
      <c r="L443" s="32"/>
      <c r="M443" s="32"/>
      <c r="N443" s="32"/>
      <c r="O443" s="31">
        <v>13000</v>
      </c>
      <c r="P443" s="32"/>
      <c r="Q443" s="32"/>
      <c r="R443" s="32"/>
      <c r="S443" s="77"/>
      <c r="T443" s="77"/>
      <c r="U443" s="77"/>
      <c r="V443" s="77"/>
      <c r="W443" s="77"/>
      <c r="X443" s="77"/>
      <c r="Y443" s="77"/>
      <c r="Z443" s="77"/>
      <c r="AA443" s="77"/>
      <c r="AB443" s="37"/>
      <c r="AC443" s="98"/>
      <c r="AD443" s="98"/>
      <c r="AE443" s="105"/>
      <c r="AF443" s="105"/>
      <c r="AG443" s="105"/>
      <c r="AH443" s="105"/>
    </row>
    <row r="444" spans="1:34" s="89" customFormat="1" ht="115.5" customHeight="1">
      <c r="A444" s="64">
        <v>175</v>
      </c>
      <c r="B444" s="64" t="s">
        <v>916</v>
      </c>
      <c r="C444" s="64" t="s">
        <v>917</v>
      </c>
      <c r="D444" s="53" t="s">
        <v>551</v>
      </c>
      <c r="E444" s="30"/>
      <c r="F444" s="106"/>
      <c r="G444" s="16"/>
      <c r="H444" s="30"/>
      <c r="I444" s="106"/>
      <c r="J444" s="16"/>
      <c r="K444" s="32"/>
      <c r="L444" s="32"/>
      <c r="M444" s="32"/>
      <c r="N444" s="32"/>
      <c r="O444" s="31"/>
      <c r="P444" s="32"/>
      <c r="Q444" s="32"/>
      <c r="R444" s="32"/>
      <c r="S444" s="77"/>
      <c r="T444" s="77"/>
      <c r="U444" s="77"/>
      <c r="V444" s="77"/>
      <c r="W444" s="77"/>
      <c r="X444" s="77"/>
      <c r="Y444" s="77"/>
      <c r="Z444" s="77"/>
      <c r="AA444" s="77"/>
      <c r="AB444" s="37"/>
      <c r="AC444" s="98"/>
      <c r="AD444" s="98"/>
      <c r="AE444" s="105"/>
      <c r="AF444" s="105"/>
      <c r="AG444" s="105"/>
      <c r="AH444" s="105"/>
    </row>
    <row r="445" spans="1:34" s="89" customFormat="1" ht="158.25" customHeight="1">
      <c r="A445" s="64"/>
      <c r="B445" s="64"/>
      <c r="C445" s="64"/>
      <c r="D445" s="29" t="s">
        <v>168</v>
      </c>
      <c r="E445" s="30">
        <v>7061</v>
      </c>
      <c r="F445" s="106"/>
      <c r="G445" s="16"/>
      <c r="H445" s="30"/>
      <c r="I445" s="106"/>
      <c r="J445" s="16"/>
      <c r="K445" s="32"/>
      <c r="L445" s="32"/>
      <c r="M445" s="32">
        <v>7061</v>
      </c>
      <c r="N445" s="32"/>
      <c r="O445" s="31"/>
      <c r="P445" s="32"/>
      <c r="Q445" s="32"/>
      <c r="R445" s="32"/>
      <c r="S445" s="77"/>
      <c r="T445" s="77"/>
      <c r="U445" s="77"/>
      <c r="V445" s="77"/>
      <c r="W445" s="77"/>
      <c r="X445" s="77"/>
      <c r="Y445" s="77"/>
      <c r="Z445" s="77"/>
      <c r="AA445" s="77"/>
      <c r="AB445" s="37" t="s">
        <v>390</v>
      </c>
      <c r="AC445" s="98"/>
      <c r="AD445" s="98"/>
      <c r="AE445" s="105"/>
      <c r="AF445" s="105"/>
      <c r="AG445" s="105"/>
      <c r="AH445" s="105"/>
    </row>
    <row r="446" spans="1:34" s="89" customFormat="1" ht="136.5" customHeight="1">
      <c r="A446" s="64"/>
      <c r="B446" s="64"/>
      <c r="C446" s="64"/>
      <c r="D446" s="29" t="s">
        <v>167</v>
      </c>
      <c r="E446" s="30">
        <v>50371</v>
      </c>
      <c r="F446" s="106"/>
      <c r="G446" s="16"/>
      <c r="H446" s="30"/>
      <c r="I446" s="106"/>
      <c r="J446" s="16"/>
      <c r="K446" s="32"/>
      <c r="L446" s="32"/>
      <c r="M446" s="32">
        <v>50371</v>
      </c>
      <c r="N446" s="32"/>
      <c r="O446" s="31"/>
      <c r="P446" s="32"/>
      <c r="Q446" s="32"/>
      <c r="R446" s="32"/>
      <c r="S446" s="77"/>
      <c r="T446" s="77"/>
      <c r="U446" s="77"/>
      <c r="V446" s="77"/>
      <c r="W446" s="77"/>
      <c r="X446" s="77"/>
      <c r="Y446" s="77"/>
      <c r="Z446" s="77"/>
      <c r="AA446" s="77"/>
      <c r="AB446" s="37" t="s">
        <v>173</v>
      </c>
      <c r="AC446" s="98"/>
      <c r="AD446" s="98"/>
      <c r="AE446" s="105"/>
      <c r="AF446" s="105"/>
      <c r="AG446" s="105"/>
      <c r="AH446" s="105"/>
    </row>
    <row r="447" spans="1:34" s="89" customFormat="1" ht="118.5" customHeight="1">
      <c r="A447" s="64"/>
      <c r="B447" s="64"/>
      <c r="C447" s="64"/>
      <c r="D447" s="29" t="s">
        <v>927</v>
      </c>
      <c r="E447" s="30">
        <v>1599</v>
      </c>
      <c r="F447" s="106"/>
      <c r="G447" s="16"/>
      <c r="H447" s="30"/>
      <c r="I447" s="106"/>
      <c r="J447" s="16"/>
      <c r="K447" s="32"/>
      <c r="L447" s="32"/>
      <c r="M447" s="32">
        <v>1599</v>
      </c>
      <c r="N447" s="32"/>
      <c r="O447" s="31"/>
      <c r="P447" s="32"/>
      <c r="Q447" s="32"/>
      <c r="R447" s="32"/>
      <c r="S447" s="77"/>
      <c r="T447" s="77"/>
      <c r="U447" s="77"/>
      <c r="V447" s="77"/>
      <c r="W447" s="77"/>
      <c r="X447" s="77"/>
      <c r="Y447" s="77"/>
      <c r="Z447" s="77"/>
      <c r="AA447" s="77"/>
      <c r="AB447" s="37" t="s">
        <v>173</v>
      </c>
      <c r="AC447" s="98"/>
      <c r="AD447" s="98"/>
      <c r="AE447" s="105"/>
      <c r="AF447" s="105"/>
      <c r="AG447" s="105"/>
      <c r="AH447" s="105"/>
    </row>
    <row r="448" spans="1:34" s="89" customFormat="1" ht="76.5" customHeight="1">
      <c r="A448" s="64"/>
      <c r="B448" s="64"/>
      <c r="C448" s="64"/>
      <c r="D448" s="29" t="s">
        <v>918</v>
      </c>
      <c r="E448" s="30">
        <v>200000</v>
      </c>
      <c r="F448" s="106"/>
      <c r="G448" s="16"/>
      <c r="H448" s="30"/>
      <c r="I448" s="106"/>
      <c r="J448" s="16"/>
      <c r="K448" s="32"/>
      <c r="L448" s="32"/>
      <c r="M448" s="32">
        <v>200000</v>
      </c>
      <c r="N448" s="32"/>
      <c r="O448" s="31"/>
      <c r="P448" s="32"/>
      <c r="Q448" s="32"/>
      <c r="R448" s="32"/>
      <c r="S448" s="77"/>
      <c r="T448" s="77"/>
      <c r="U448" s="77"/>
      <c r="V448" s="77"/>
      <c r="W448" s="77"/>
      <c r="X448" s="77"/>
      <c r="Y448" s="77"/>
      <c r="Z448" s="77"/>
      <c r="AA448" s="77"/>
      <c r="AB448" s="37" t="s">
        <v>390</v>
      </c>
      <c r="AC448" s="98"/>
      <c r="AD448" s="98"/>
      <c r="AE448" s="105"/>
      <c r="AF448" s="105"/>
      <c r="AG448" s="105"/>
      <c r="AH448" s="105"/>
    </row>
    <row r="449" spans="1:34" s="89" customFormat="1" ht="107.25" customHeight="1">
      <c r="A449" s="64"/>
      <c r="B449" s="64"/>
      <c r="C449" s="64"/>
      <c r="D449" s="29" t="s">
        <v>919</v>
      </c>
      <c r="E449" s="30">
        <v>200000</v>
      </c>
      <c r="F449" s="106"/>
      <c r="G449" s="16"/>
      <c r="H449" s="30"/>
      <c r="I449" s="106"/>
      <c r="J449" s="16"/>
      <c r="K449" s="32"/>
      <c r="L449" s="32"/>
      <c r="M449" s="32">
        <v>200000</v>
      </c>
      <c r="N449" s="32"/>
      <c r="O449" s="31"/>
      <c r="P449" s="32"/>
      <c r="Q449" s="32"/>
      <c r="R449" s="32"/>
      <c r="S449" s="77"/>
      <c r="T449" s="77"/>
      <c r="U449" s="77"/>
      <c r="V449" s="77"/>
      <c r="W449" s="77"/>
      <c r="X449" s="77"/>
      <c r="Y449" s="77"/>
      <c r="Z449" s="77"/>
      <c r="AA449" s="77"/>
      <c r="AB449" s="37" t="s">
        <v>390</v>
      </c>
      <c r="AC449" s="98"/>
      <c r="AD449" s="98"/>
      <c r="AE449" s="105"/>
      <c r="AF449" s="105"/>
      <c r="AG449" s="105"/>
      <c r="AH449" s="105"/>
    </row>
    <row r="450" spans="1:34" s="89" customFormat="1" ht="138" customHeight="1">
      <c r="A450" s="64"/>
      <c r="B450" s="64"/>
      <c r="C450" s="64"/>
      <c r="D450" s="29" t="s">
        <v>926</v>
      </c>
      <c r="E450" s="30">
        <v>35860</v>
      </c>
      <c r="F450" s="106"/>
      <c r="G450" s="16"/>
      <c r="H450" s="30"/>
      <c r="I450" s="106"/>
      <c r="J450" s="16"/>
      <c r="K450" s="32"/>
      <c r="L450" s="32"/>
      <c r="M450" s="32">
        <v>35860</v>
      </c>
      <c r="N450" s="32"/>
      <c r="O450" s="31"/>
      <c r="P450" s="32"/>
      <c r="Q450" s="32"/>
      <c r="R450" s="32"/>
      <c r="S450" s="77"/>
      <c r="T450" s="77"/>
      <c r="U450" s="77"/>
      <c r="V450" s="77"/>
      <c r="W450" s="77"/>
      <c r="X450" s="77"/>
      <c r="Y450" s="77"/>
      <c r="Z450" s="77"/>
      <c r="AA450" s="77"/>
      <c r="AB450" s="37" t="s">
        <v>390</v>
      </c>
      <c r="AC450" s="98"/>
      <c r="AD450" s="98"/>
      <c r="AE450" s="105"/>
      <c r="AF450" s="105"/>
      <c r="AG450" s="105"/>
      <c r="AH450" s="105"/>
    </row>
    <row r="451" spans="1:34" s="89" customFormat="1" ht="117" customHeight="1">
      <c r="A451" s="64"/>
      <c r="B451" s="64"/>
      <c r="C451" s="64"/>
      <c r="D451" s="29" t="s">
        <v>749</v>
      </c>
      <c r="E451" s="30"/>
      <c r="F451" s="106"/>
      <c r="G451" s="16"/>
      <c r="H451" s="30"/>
      <c r="I451" s="106"/>
      <c r="J451" s="16"/>
      <c r="K451" s="32"/>
      <c r="L451" s="32"/>
      <c r="M451" s="32"/>
      <c r="N451" s="32"/>
      <c r="O451" s="31"/>
      <c r="P451" s="32"/>
      <c r="Q451" s="32"/>
      <c r="R451" s="32"/>
      <c r="S451" s="77"/>
      <c r="T451" s="77"/>
      <c r="U451" s="77"/>
      <c r="V451" s="77"/>
      <c r="W451" s="77"/>
      <c r="X451" s="77"/>
      <c r="Y451" s="77"/>
      <c r="Z451" s="77"/>
      <c r="AA451" s="77"/>
      <c r="AB451" s="37"/>
      <c r="AC451" s="98"/>
      <c r="AD451" s="98"/>
      <c r="AE451" s="105"/>
      <c r="AF451" s="105"/>
      <c r="AG451" s="105"/>
      <c r="AH451" s="105"/>
    </row>
    <row r="452" spans="1:34" s="89" customFormat="1" ht="69.75" customHeight="1">
      <c r="A452" s="64"/>
      <c r="B452" s="64"/>
      <c r="C452" s="64"/>
      <c r="D452" s="29" t="s">
        <v>920</v>
      </c>
      <c r="E452" s="30">
        <v>3160</v>
      </c>
      <c r="F452" s="106"/>
      <c r="G452" s="16"/>
      <c r="H452" s="30"/>
      <c r="I452" s="106"/>
      <c r="J452" s="16"/>
      <c r="K452" s="32"/>
      <c r="L452" s="32"/>
      <c r="M452" s="32">
        <v>3160</v>
      </c>
      <c r="N452" s="32"/>
      <c r="O452" s="31"/>
      <c r="P452" s="32"/>
      <c r="Q452" s="32"/>
      <c r="R452" s="32"/>
      <c r="S452" s="77"/>
      <c r="T452" s="77"/>
      <c r="U452" s="77"/>
      <c r="V452" s="77"/>
      <c r="W452" s="77"/>
      <c r="X452" s="77"/>
      <c r="Y452" s="77"/>
      <c r="Z452" s="77"/>
      <c r="AA452" s="77"/>
      <c r="AB452" s="37" t="s">
        <v>173</v>
      </c>
      <c r="AC452" s="98"/>
      <c r="AD452" s="98"/>
      <c r="AE452" s="105"/>
      <c r="AF452" s="105"/>
      <c r="AG452" s="105"/>
      <c r="AH452" s="105"/>
    </row>
    <row r="453" spans="1:34" s="89" customFormat="1" ht="45.75" customHeight="1">
      <c r="A453" s="64"/>
      <c r="B453" s="64"/>
      <c r="C453" s="64"/>
      <c r="D453" s="29" t="s">
        <v>921</v>
      </c>
      <c r="E453" s="30">
        <v>5250</v>
      </c>
      <c r="F453" s="106"/>
      <c r="G453" s="16"/>
      <c r="H453" s="30"/>
      <c r="I453" s="106"/>
      <c r="J453" s="16"/>
      <c r="K453" s="32"/>
      <c r="L453" s="32"/>
      <c r="M453" s="32">
        <v>5250</v>
      </c>
      <c r="N453" s="32"/>
      <c r="O453" s="31"/>
      <c r="P453" s="32"/>
      <c r="Q453" s="32"/>
      <c r="R453" s="32"/>
      <c r="S453" s="77"/>
      <c r="T453" s="77"/>
      <c r="U453" s="77"/>
      <c r="V453" s="77"/>
      <c r="W453" s="77"/>
      <c r="X453" s="77"/>
      <c r="Y453" s="77"/>
      <c r="Z453" s="77"/>
      <c r="AA453" s="77"/>
      <c r="AB453" s="37" t="s">
        <v>173</v>
      </c>
      <c r="AC453" s="98"/>
      <c r="AD453" s="98"/>
      <c r="AE453" s="105"/>
      <c r="AF453" s="105"/>
      <c r="AG453" s="105"/>
      <c r="AH453" s="105"/>
    </row>
    <row r="454" spans="1:34" s="89" customFormat="1" ht="24" customHeight="1">
      <c r="A454" s="64"/>
      <c r="B454" s="64"/>
      <c r="C454" s="64"/>
      <c r="D454" s="29" t="s">
        <v>922</v>
      </c>
      <c r="E454" s="30">
        <v>300</v>
      </c>
      <c r="F454" s="106"/>
      <c r="G454" s="16"/>
      <c r="H454" s="30"/>
      <c r="I454" s="106"/>
      <c r="J454" s="16"/>
      <c r="K454" s="32"/>
      <c r="L454" s="32"/>
      <c r="M454" s="32">
        <v>300</v>
      </c>
      <c r="N454" s="32"/>
      <c r="O454" s="31"/>
      <c r="P454" s="32"/>
      <c r="Q454" s="32"/>
      <c r="R454" s="32"/>
      <c r="S454" s="77"/>
      <c r="T454" s="77"/>
      <c r="U454" s="77"/>
      <c r="V454" s="77"/>
      <c r="W454" s="77"/>
      <c r="X454" s="77"/>
      <c r="Y454" s="77"/>
      <c r="Z454" s="77"/>
      <c r="AA454" s="77"/>
      <c r="AB454" s="37" t="s">
        <v>173</v>
      </c>
      <c r="AC454" s="98"/>
      <c r="AD454" s="98"/>
      <c r="AE454" s="105"/>
      <c r="AF454" s="105"/>
      <c r="AG454" s="105"/>
      <c r="AH454" s="105"/>
    </row>
    <row r="455" spans="1:34" s="89" customFormat="1" ht="24" customHeight="1">
      <c r="A455" s="64"/>
      <c r="B455" s="64"/>
      <c r="C455" s="64"/>
      <c r="D455" s="29" t="s">
        <v>924</v>
      </c>
      <c r="E455" s="30">
        <v>250</v>
      </c>
      <c r="F455" s="106"/>
      <c r="G455" s="16"/>
      <c r="H455" s="30"/>
      <c r="I455" s="106"/>
      <c r="J455" s="16"/>
      <c r="K455" s="32"/>
      <c r="L455" s="32"/>
      <c r="M455" s="32">
        <v>250</v>
      </c>
      <c r="N455" s="32"/>
      <c r="O455" s="31"/>
      <c r="P455" s="32"/>
      <c r="Q455" s="32"/>
      <c r="R455" s="32"/>
      <c r="S455" s="77"/>
      <c r="T455" s="77"/>
      <c r="U455" s="77"/>
      <c r="V455" s="77"/>
      <c r="W455" s="77"/>
      <c r="X455" s="77"/>
      <c r="Y455" s="77"/>
      <c r="Z455" s="77"/>
      <c r="AA455" s="77"/>
      <c r="AB455" s="37" t="s">
        <v>173</v>
      </c>
      <c r="AC455" s="98"/>
      <c r="AD455" s="98"/>
      <c r="AE455" s="105"/>
      <c r="AF455" s="105"/>
      <c r="AG455" s="105"/>
      <c r="AH455" s="105"/>
    </row>
    <row r="456" spans="1:34" s="89" customFormat="1" ht="29.25" customHeight="1">
      <c r="A456" s="64"/>
      <c r="B456" s="64"/>
      <c r="C456" s="64"/>
      <c r="D456" s="29" t="s">
        <v>923</v>
      </c>
      <c r="E456" s="30">
        <v>4000</v>
      </c>
      <c r="F456" s="106"/>
      <c r="G456" s="16"/>
      <c r="H456" s="30"/>
      <c r="I456" s="106"/>
      <c r="J456" s="16"/>
      <c r="K456" s="32"/>
      <c r="L456" s="32"/>
      <c r="M456" s="32">
        <v>4000</v>
      </c>
      <c r="N456" s="32"/>
      <c r="O456" s="31"/>
      <c r="P456" s="32"/>
      <c r="Q456" s="32"/>
      <c r="R456" s="32"/>
      <c r="S456" s="77"/>
      <c r="T456" s="77"/>
      <c r="U456" s="77"/>
      <c r="V456" s="77"/>
      <c r="W456" s="77"/>
      <c r="X456" s="77"/>
      <c r="Y456" s="77"/>
      <c r="Z456" s="77"/>
      <c r="AA456" s="77"/>
      <c r="AB456" s="37" t="s">
        <v>173</v>
      </c>
      <c r="AC456" s="98"/>
      <c r="AD456" s="98"/>
      <c r="AE456" s="105"/>
      <c r="AF456" s="105"/>
      <c r="AG456" s="105"/>
      <c r="AH456" s="105"/>
    </row>
    <row r="457" spans="1:34" s="89" customFormat="1" ht="173.25" customHeight="1">
      <c r="A457" s="64"/>
      <c r="B457" s="64"/>
      <c r="C457" s="64"/>
      <c r="D457" s="29" t="s">
        <v>925</v>
      </c>
      <c r="E457" s="30">
        <v>1800</v>
      </c>
      <c r="F457" s="106"/>
      <c r="G457" s="16"/>
      <c r="H457" s="30"/>
      <c r="I457" s="106"/>
      <c r="J457" s="16"/>
      <c r="K457" s="32"/>
      <c r="L457" s="32"/>
      <c r="M457" s="32">
        <v>1800</v>
      </c>
      <c r="N457" s="32"/>
      <c r="O457" s="31"/>
      <c r="P457" s="32"/>
      <c r="Q457" s="32"/>
      <c r="R457" s="32"/>
      <c r="S457" s="77"/>
      <c r="T457" s="77"/>
      <c r="U457" s="77"/>
      <c r="V457" s="77"/>
      <c r="W457" s="77"/>
      <c r="X457" s="77"/>
      <c r="Y457" s="77"/>
      <c r="Z457" s="77"/>
      <c r="AA457" s="77"/>
      <c r="AB457" s="37" t="s">
        <v>173</v>
      </c>
      <c r="AC457" s="98"/>
      <c r="AD457" s="98"/>
      <c r="AE457" s="105"/>
      <c r="AF457" s="105"/>
      <c r="AG457" s="105"/>
      <c r="AH457" s="105"/>
    </row>
    <row r="458" spans="1:34" s="89" customFormat="1" ht="165" customHeight="1">
      <c r="A458" s="64"/>
      <c r="B458" s="64"/>
      <c r="C458" s="64"/>
      <c r="D458" s="29" t="s">
        <v>169</v>
      </c>
      <c r="E458" s="30">
        <v>1500</v>
      </c>
      <c r="F458" s="106"/>
      <c r="G458" s="16"/>
      <c r="H458" s="30"/>
      <c r="I458" s="106"/>
      <c r="J458" s="16"/>
      <c r="K458" s="32"/>
      <c r="L458" s="32"/>
      <c r="M458" s="32">
        <v>1500</v>
      </c>
      <c r="N458" s="32"/>
      <c r="O458" s="31"/>
      <c r="P458" s="32"/>
      <c r="Q458" s="32"/>
      <c r="R458" s="32"/>
      <c r="S458" s="77"/>
      <c r="T458" s="77"/>
      <c r="U458" s="77"/>
      <c r="V458" s="77"/>
      <c r="W458" s="77"/>
      <c r="X458" s="77"/>
      <c r="Y458" s="77"/>
      <c r="Z458" s="77"/>
      <c r="AA458" s="77"/>
      <c r="AB458" s="37" t="s">
        <v>173</v>
      </c>
      <c r="AC458" s="98"/>
      <c r="AD458" s="98"/>
      <c r="AE458" s="105"/>
      <c r="AF458" s="105"/>
      <c r="AG458" s="105"/>
      <c r="AH458" s="105"/>
    </row>
    <row r="459" spans="1:34" s="89" customFormat="1" ht="147" customHeight="1">
      <c r="A459" s="64"/>
      <c r="B459" s="64"/>
      <c r="C459" s="64"/>
      <c r="D459" s="29" t="s">
        <v>170</v>
      </c>
      <c r="E459" s="30">
        <v>63590</v>
      </c>
      <c r="F459" s="106"/>
      <c r="G459" s="16"/>
      <c r="H459" s="30"/>
      <c r="I459" s="106"/>
      <c r="J459" s="16"/>
      <c r="K459" s="32"/>
      <c r="L459" s="32"/>
      <c r="M459" s="32">
        <v>63590</v>
      </c>
      <c r="N459" s="32"/>
      <c r="O459" s="31"/>
      <c r="P459" s="32"/>
      <c r="Q459" s="32"/>
      <c r="R459" s="32"/>
      <c r="S459" s="77"/>
      <c r="T459" s="77"/>
      <c r="U459" s="77"/>
      <c r="V459" s="77"/>
      <c r="W459" s="77"/>
      <c r="X459" s="77"/>
      <c r="Y459" s="77"/>
      <c r="Z459" s="77"/>
      <c r="AA459" s="77"/>
      <c r="AB459" s="37" t="s">
        <v>390</v>
      </c>
      <c r="AC459" s="98"/>
      <c r="AD459" s="98"/>
      <c r="AE459" s="105"/>
      <c r="AF459" s="105"/>
      <c r="AG459" s="105"/>
      <c r="AH459" s="105"/>
    </row>
    <row r="460" spans="1:34" s="89" customFormat="1" ht="61.5" customHeight="1">
      <c r="A460" s="64"/>
      <c r="B460" s="64"/>
      <c r="C460" s="64"/>
      <c r="D460" s="28" t="s">
        <v>748</v>
      </c>
      <c r="E460" s="30"/>
      <c r="F460" s="106"/>
      <c r="G460" s="16"/>
      <c r="H460" s="30"/>
      <c r="I460" s="106"/>
      <c r="J460" s="16"/>
      <c r="K460" s="32"/>
      <c r="L460" s="32"/>
      <c r="M460" s="32"/>
      <c r="N460" s="32"/>
      <c r="O460" s="31"/>
      <c r="P460" s="32"/>
      <c r="Q460" s="32"/>
      <c r="R460" s="32"/>
      <c r="S460" s="77"/>
      <c r="T460" s="77"/>
      <c r="U460" s="77"/>
      <c r="V460" s="77"/>
      <c r="W460" s="77"/>
      <c r="X460" s="77"/>
      <c r="Y460" s="77"/>
      <c r="Z460" s="77"/>
      <c r="AA460" s="77"/>
      <c r="AB460" s="37"/>
      <c r="AC460" s="98"/>
      <c r="AD460" s="98"/>
      <c r="AE460" s="105"/>
      <c r="AF460" s="105"/>
      <c r="AG460" s="105"/>
      <c r="AH460" s="105"/>
    </row>
    <row r="461" spans="1:34" s="89" customFormat="1" ht="28.5" customHeight="1">
      <c r="A461" s="64"/>
      <c r="B461" s="64"/>
      <c r="C461" s="64"/>
      <c r="D461" s="29" t="s">
        <v>171</v>
      </c>
      <c r="E461" s="30">
        <v>1500</v>
      </c>
      <c r="F461" s="106"/>
      <c r="G461" s="16"/>
      <c r="H461" s="30"/>
      <c r="I461" s="106"/>
      <c r="J461" s="16"/>
      <c r="K461" s="32"/>
      <c r="L461" s="32"/>
      <c r="M461" s="32">
        <v>1500</v>
      </c>
      <c r="N461" s="32"/>
      <c r="O461" s="31"/>
      <c r="P461" s="32"/>
      <c r="Q461" s="32"/>
      <c r="R461" s="32"/>
      <c r="S461" s="77"/>
      <c r="T461" s="77"/>
      <c r="U461" s="77"/>
      <c r="V461" s="77"/>
      <c r="W461" s="77"/>
      <c r="X461" s="77"/>
      <c r="Y461" s="77"/>
      <c r="Z461" s="77"/>
      <c r="AA461" s="77"/>
      <c r="AB461" s="37" t="s">
        <v>173</v>
      </c>
      <c r="AC461" s="98"/>
      <c r="AD461" s="98"/>
      <c r="AE461" s="105"/>
      <c r="AF461" s="105"/>
      <c r="AG461" s="105"/>
      <c r="AH461" s="105"/>
    </row>
    <row r="462" spans="1:34" s="89" customFormat="1" ht="21" customHeight="1">
      <c r="A462" s="52"/>
      <c r="B462" s="52"/>
      <c r="C462" s="52"/>
      <c r="D462" s="29" t="s">
        <v>172</v>
      </c>
      <c r="E462" s="30">
        <v>3000</v>
      </c>
      <c r="F462" s="106"/>
      <c r="G462" s="16"/>
      <c r="H462" s="30"/>
      <c r="I462" s="106"/>
      <c r="J462" s="16"/>
      <c r="K462" s="32"/>
      <c r="L462" s="32"/>
      <c r="M462" s="32">
        <v>3000</v>
      </c>
      <c r="N462" s="32"/>
      <c r="O462" s="31"/>
      <c r="P462" s="32"/>
      <c r="Q462" s="32"/>
      <c r="R462" s="32"/>
      <c r="S462" s="77"/>
      <c r="T462" s="77"/>
      <c r="U462" s="77"/>
      <c r="V462" s="77"/>
      <c r="W462" s="77"/>
      <c r="X462" s="77"/>
      <c r="Y462" s="77"/>
      <c r="Z462" s="77"/>
      <c r="AA462" s="77"/>
      <c r="AB462" s="37" t="s">
        <v>173</v>
      </c>
      <c r="AC462" s="98"/>
      <c r="AD462" s="98"/>
      <c r="AE462" s="105"/>
      <c r="AF462" s="105"/>
      <c r="AG462" s="105"/>
      <c r="AH462" s="105"/>
    </row>
    <row r="463" spans="1:34" s="89" customFormat="1" ht="132" customHeight="1">
      <c r="A463" s="135">
        <v>176</v>
      </c>
      <c r="B463" s="74" t="s">
        <v>558</v>
      </c>
      <c r="C463" s="74" t="s">
        <v>569</v>
      </c>
      <c r="D463" s="61" t="s">
        <v>964</v>
      </c>
      <c r="E463" s="82">
        <v>183123</v>
      </c>
      <c r="F463" s="121"/>
      <c r="G463" s="77"/>
      <c r="H463" s="82"/>
      <c r="I463" s="121"/>
      <c r="J463" s="77"/>
      <c r="K463" s="122"/>
      <c r="L463" s="122"/>
      <c r="M463" s="122">
        <v>20000</v>
      </c>
      <c r="N463" s="32"/>
      <c r="O463" s="31"/>
      <c r="P463" s="32"/>
      <c r="Q463" s="32"/>
      <c r="R463" s="32"/>
      <c r="S463" s="77"/>
      <c r="T463" s="77"/>
      <c r="U463" s="77"/>
      <c r="V463" s="77"/>
      <c r="W463" s="77"/>
      <c r="X463" s="77"/>
      <c r="Y463" s="77"/>
      <c r="Z463" s="77"/>
      <c r="AA463" s="77"/>
      <c r="AB463" s="37" t="s">
        <v>554</v>
      </c>
      <c r="AC463" s="98"/>
      <c r="AD463" s="98"/>
      <c r="AE463" s="105"/>
      <c r="AF463" s="105"/>
      <c r="AG463" s="105"/>
      <c r="AH463" s="105"/>
    </row>
    <row r="464" spans="1:34" s="89" customFormat="1" ht="151.5" customHeight="1">
      <c r="A464" s="64">
        <v>177</v>
      </c>
      <c r="B464" s="64" t="s">
        <v>560</v>
      </c>
      <c r="C464" s="63" t="s">
        <v>559</v>
      </c>
      <c r="D464" s="29" t="s">
        <v>275</v>
      </c>
      <c r="E464" s="30"/>
      <c r="F464" s="106"/>
      <c r="G464" s="16"/>
      <c r="H464" s="30"/>
      <c r="I464" s="106"/>
      <c r="J464" s="16"/>
      <c r="K464" s="32"/>
      <c r="L464" s="32"/>
      <c r="M464" s="32"/>
      <c r="N464" s="32"/>
      <c r="O464" s="31"/>
      <c r="P464" s="32"/>
      <c r="Q464" s="32"/>
      <c r="R464" s="32"/>
      <c r="S464" s="77"/>
      <c r="T464" s="77"/>
      <c r="U464" s="77"/>
      <c r="V464" s="77"/>
      <c r="W464" s="77"/>
      <c r="X464" s="77"/>
      <c r="Y464" s="77"/>
      <c r="Z464" s="77"/>
      <c r="AA464" s="77"/>
      <c r="AB464" s="140" t="s">
        <v>830</v>
      </c>
      <c r="AC464" s="98"/>
      <c r="AD464" s="98"/>
      <c r="AE464" s="105"/>
      <c r="AF464" s="105"/>
      <c r="AG464" s="105"/>
      <c r="AH464" s="105"/>
    </row>
    <row r="465" spans="1:42" s="89" customFormat="1" ht="77.25" customHeight="1">
      <c r="A465" s="64"/>
      <c r="B465" s="64"/>
      <c r="C465" s="64"/>
      <c r="D465" s="29" t="s">
        <v>561</v>
      </c>
      <c r="E465" s="30">
        <v>5200</v>
      </c>
      <c r="F465" s="106"/>
      <c r="G465" s="16"/>
      <c r="H465" s="30"/>
      <c r="I465" s="106"/>
      <c r="J465" s="16"/>
      <c r="K465" s="32"/>
      <c r="L465" s="32"/>
      <c r="M465" s="32"/>
      <c r="N465" s="32"/>
      <c r="O465" s="31">
        <v>5200</v>
      </c>
      <c r="P465" s="32"/>
      <c r="Q465" s="32"/>
      <c r="R465" s="32"/>
      <c r="S465" s="77"/>
      <c r="T465" s="77"/>
      <c r="U465" s="77"/>
      <c r="V465" s="77"/>
      <c r="W465" s="77"/>
      <c r="X465" s="77"/>
      <c r="Y465" s="77"/>
      <c r="Z465" s="77"/>
      <c r="AA465" s="77"/>
      <c r="AB465" s="165"/>
      <c r="AC465" s="98"/>
      <c r="AD465" s="98"/>
      <c r="AE465" s="105"/>
      <c r="AF465" s="105"/>
      <c r="AG465" s="105"/>
      <c r="AH465" s="105"/>
      <c r="AP465" s="89">
        <v>5200</v>
      </c>
    </row>
    <row r="466" spans="1:42" s="89" customFormat="1" ht="76.5" customHeight="1">
      <c r="A466" s="52"/>
      <c r="B466" s="52"/>
      <c r="C466" s="52"/>
      <c r="D466" s="29" t="s">
        <v>562</v>
      </c>
      <c r="E466" s="30">
        <v>4800</v>
      </c>
      <c r="F466" s="106"/>
      <c r="G466" s="16"/>
      <c r="H466" s="30"/>
      <c r="I466" s="106"/>
      <c r="J466" s="16"/>
      <c r="K466" s="32"/>
      <c r="L466" s="32"/>
      <c r="M466" s="32"/>
      <c r="N466" s="32"/>
      <c r="O466" s="31">
        <v>4800</v>
      </c>
      <c r="P466" s="32"/>
      <c r="Q466" s="32"/>
      <c r="R466" s="32"/>
      <c r="S466" s="77"/>
      <c r="T466" s="77"/>
      <c r="U466" s="77"/>
      <c r="V466" s="77"/>
      <c r="W466" s="77"/>
      <c r="X466" s="77"/>
      <c r="Y466" s="77"/>
      <c r="Z466" s="77"/>
      <c r="AA466" s="77"/>
      <c r="AB466" s="166"/>
      <c r="AC466" s="98"/>
      <c r="AD466" s="98"/>
      <c r="AE466" s="105"/>
      <c r="AF466" s="105"/>
      <c r="AG466" s="105"/>
      <c r="AH466" s="105"/>
      <c r="AP466" s="89">
        <v>4800</v>
      </c>
    </row>
    <row r="467" spans="1:34" s="89" customFormat="1" ht="98.25" customHeight="1">
      <c r="A467" s="52">
        <v>178</v>
      </c>
      <c r="B467" s="52" t="s">
        <v>563</v>
      </c>
      <c r="C467" s="52" t="s">
        <v>564</v>
      </c>
      <c r="D467" s="29" t="s">
        <v>567</v>
      </c>
      <c r="E467" s="30"/>
      <c r="F467" s="106"/>
      <c r="G467" s="16"/>
      <c r="H467" s="30"/>
      <c r="I467" s="106"/>
      <c r="J467" s="16"/>
      <c r="K467" s="32"/>
      <c r="L467" s="32"/>
      <c r="M467" s="32"/>
      <c r="N467" s="32">
        <v>200</v>
      </c>
      <c r="O467" s="31"/>
      <c r="P467" s="32"/>
      <c r="Q467" s="32"/>
      <c r="R467" s="32"/>
      <c r="S467" s="77"/>
      <c r="T467" s="77"/>
      <c r="U467" s="77"/>
      <c r="V467" s="77"/>
      <c r="W467" s="77"/>
      <c r="X467" s="77"/>
      <c r="Y467" s="77"/>
      <c r="Z467" s="77"/>
      <c r="AA467" s="77"/>
      <c r="AB467" s="37" t="s">
        <v>306</v>
      </c>
      <c r="AC467" s="98"/>
      <c r="AD467" s="98"/>
      <c r="AE467" s="105"/>
      <c r="AF467" s="105"/>
      <c r="AG467" s="105"/>
      <c r="AH467" s="105"/>
    </row>
    <row r="468" spans="1:34" s="89" customFormat="1" ht="111" customHeight="1">
      <c r="A468" s="52">
        <v>179</v>
      </c>
      <c r="B468" s="52" t="s">
        <v>565</v>
      </c>
      <c r="C468" s="52" t="s">
        <v>566</v>
      </c>
      <c r="D468" s="29" t="s">
        <v>568</v>
      </c>
      <c r="E468" s="30"/>
      <c r="F468" s="106"/>
      <c r="G468" s="16"/>
      <c r="H468" s="30"/>
      <c r="I468" s="106"/>
      <c r="J468" s="16"/>
      <c r="K468" s="32"/>
      <c r="L468" s="32"/>
      <c r="M468" s="32"/>
      <c r="N468" s="32">
        <v>3000</v>
      </c>
      <c r="O468" s="31"/>
      <c r="P468" s="32"/>
      <c r="Q468" s="32"/>
      <c r="R468" s="32"/>
      <c r="S468" s="77"/>
      <c r="T468" s="77"/>
      <c r="U468" s="77"/>
      <c r="V468" s="77"/>
      <c r="W468" s="77"/>
      <c r="X468" s="77"/>
      <c r="Y468" s="77"/>
      <c r="Z468" s="77"/>
      <c r="AA468" s="77"/>
      <c r="AB468" s="37" t="s">
        <v>306</v>
      </c>
      <c r="AC468" s="98"/>
      <c r="AD468" s="98"/>
      <c r="AE468" s="105"/>
      <c r="AF468" s="105"/>
      <c r="AG468" s="105"/>
      <c r="AH468" s="105"/>
    </row>
    <row r="469" spans="1:34" s="89" customFormat="1" ht="135.75" customHeight="1">
      <c r="A469" s="16">
        <v>180</v>
      </c>
      <c r="B469" s="50" t="s">
        <v>556</v>
      </c>
      <c r="C469" s="50" t="s">
        <v>746</v>
      </c>
      <c r="D469" s="28" t="s">
        <v>557</v>
      </c>
      <c r="E469" s="30">
        <v>3000000</v>
      </c>
      <c r="F469" s="106"/>
      <c r="G469" s="16"/>
      <c r="H469" s="30"/>
      <c r="I469" s="106"/>
      <c r="J469" s="16"/>
      <c r="K469" s="32"/>
      <c r="L469" s="32"/>
      <c r="M469" s="32"/>
      <c r="N469" s="32"/>
      <c r="O469" s="31">
        <v>3000000</v>
      </c>
      <c r="P469" s="32"/>
      <c r="Q469" s="32"/>
      <c r="R469" s="32"/>
      <c r="S469" s="77"/>
      <c r="T469" s="77"/>
      <c r="U469" s="77"/>
      <c r="V469" s="77"/>
      <c r="W469" s="77"/>
      <c r="X469" s="77"/>
      <c r="Y469" s="77"/>
      <c r="Z469" s="77"/>
      <c r="AA469" s="77"/>
      <c r="AB469" s="37" t="s">
        <v>915</v>
      </c>
      <c r="AC469" s="98"/>
      <c r="AD469" s="98"/>
      <c r="AE469" s="105"/>
      <c r="AF469" s="105"/>
      <c r="AG469" s="105"/>
      <c r="AH469" s="105"/>
    </row>
    <row r="470" spans="1:34" s="89" customFormat="1" ht="48" customHeight="1">
      <c r="A470" s="63">
        <v>181</v>
      </c>
      <c r="B470" s="78" t="s">
        <v>571</v>
      </c>
      <c r="C470" s="78" t="s">
        <v>572</v>
      </c>
      <c r="D470" s="28" t="s">
        <v>573</v>
      </c>
      <c r="E470" s="30"/>
      <c r="F470" s="106"/>
      <c r="G470" s="16"/>
      <c r="H470" s="30"/>
      <c r="I470" s="106"/>
      <c r="J470" s="16"/>
      <c r="K470" s="32"/>
      <c r="L470" s="32"/>
      <c r="M470" s="32"/>
      <c r="N470" s="32"/>
      <c r="O470" s="31"/>
      <c r="P470" s="32"/>
      <c r="Q470" s="32"/>
      <c r="R470" s="32"/>
      <c r="S470" s="77"/>
      <c r="T470" s="77"/>
      <c r="U470" s="77"/>
      <c r="V470" s="77"/>
      <c r="W470" s="77"/>
      <c r="X470" s="77"/>
      <c r="Y470" s="77"/>
      <c r="Z470" s="77"/>
      <c r="AA470" s="77"/>
      <c r="AB470" s="140" t="s">
        <v>570</v>
      </c>
      <c r="AC470" s="98"/>
      <c r="AD470" s="98"/>
      <c r="AE470" s="105"/>
      <c r="AF470" s="105"/>
      <c r="AG470" s="105"/>
      <c r="AH470" s="105"/>
    </row>
    <row r="471" spans="1:34" s="89" customFormat="1" ht="93" customHeight="1">
      <c r="A471" s="64"/>
      <c r="B471" s="79"/>
      <c r="C471" s="79"/>
      <c r="D471" s="28" t="s">
        <v>912</v>
      </c>
      <c r="E471" s="30">
        <v>55611</v>
      </c>
      <c r="F471" s="106"/>
      <c r="G471" s="16"/>
      <c r="H471" s="30"/>
      <c r="I471" s="106"/>
      <c r="J471" s="16"/>
      <c r="K471" s="32"/>
      <c r="L471" s="32"/>
      <c r="M471" s="32"/>
      <c r="N471" s="32"/>
      <c r="O471" s="31">
        <v>50000</v>
      </c>
      <c r="P471" s="32"/>
      <c r="Q471" s="32"/>
      <c r="R471" s="32"/>
      <c r="S471" s="77"/>
      <c r="T471" s="77"/>
      <c r="U471" s="77"/>
      <c r="V471" s="77"/>
      <c r="W471" s="77"/>
      <c r="X471" s="77"/>
      <c r="Y471" s="77"/>
      <c r="Z471" s="77"/>
      <c r="AA471" s="77"/>
      <c r="AB471" s="165"/>
      <c r="AC471" s="98"/>
      <c r="AD471" s="98"/>
      <c r="AE471" s="105"/>
      <c r="AF471" s="105"/>
      <c r="AG471" s="105"/>
      <c r="AH471" s="105"/>
    </row>
    <row r="472" spans="1:34" s="89" customFormat="1" ht="48" customHeight="1">
      <c r="A472" s="64"/>
      <c r="B472" s="79"/>
      <c r="C472" s="79"/>
      <c r="D472" s="28" t="s">
        <v>905</v>
      </c>
      <c r="E472" s="30">
        <v>6500</v>
      </c>
      <c r="F472" s="106"/>
      <c r="G472" s="16"/>
      <c r="H472" s="30"/>
      <c r="I472" s="106"/>
      <c r="J472" s="16"/>
      <c r="K472" s="32"/>
      <c r="L472" s="32"/>
      <c r="M472" s="32"/>
      <c r="N472" s="32"/>
      <c r="O472" s="31">
        <v>6500</v>
      </c>
      <c r="P472" s="32"/>
      <c r="Q472" s="32"/>
      <c r="R472" s="32"/>
      <c r="S472" s="77"/>
      <c r="T472" s="77"/>
      <c r="U472" s="77"/>
      <c r="V472" s="77"/>
      <c r="W472" s="77"/>
      <c r="X472" s="77"/>
      <c r="Y472" s="77"/>
      <c r="Z472" s="77"/>
      <c r="AA472" s="77"/>
      <c r="AB472" s="165"/>
      <c r="AC472" s="98"/>
      <c r="AD472" s="98"/>
      <c r="AE472" s="105"/>
      <c r="AF472" s="105"/>
      <c r="AG472" s="105"/>
      <c r="AH472" s="105"/>
    </row>
    <row r="473" spans="1:34" s="89" customFormat="1" ht="25.5" customHeight="1">
      <c r="A473" s="52"/>
      <c r="B473" s="74"/>
      <c r="C473" s="74"/>
      <c r="D473" s="28" t="s">
        <v>906</v>
      </c>
      <c r="E473" s="30">
        <v>27000</v>
      </c>
      <c r="F473" s="106"/>
      <c r="G473" s="16"/>
      <c r="H473" s="30"/>
      <c r="I473" s="106"/>
      <c r="J473" s="16"/>
      <c r="K473" s="32"/>
      <c r="L473" s="32"/>
      <c r="M473" s="32"/>
      <c r="N473" s="32"/>
      <c r="O473" s="31">
        <v>27000</v>
      </c>
      <c r="P473" s="32"/>
      <c r="Q473" s="32"/>
      <c r="R473" s="32"/>
      <c r="S473" s="77"/>
      <c r="T473" s="77"/>
      <c r="U473" s="77"/>
      <c r="V473" s="77"/>
      <c r="W473" s="77"/>
      <c r="X473" s="77"/>
      <c r="Y473" s="77"/>
      <c r="Z473" s="77"/>
      <c r="AA473" s="77"/>
      <c r="AB473" s="166"/>
      <c r="AC473" s="98"/>
      <c r="AD473" s="98"/>
      <c r="AE473" s="105"/>
      <c r="AF473" s="105"/>
      <c r="AG473" s="105"/>
      <c r="AH473" s="105"/>
    </row>
    <row r="474" spans="1:34" s="89" customFormat="1" ht="54.75" customHeight="1">
      <c r="A474" s="63">
        <v>182</v>
      </c>
      <c r="B474" s="78" t="s">
        <v>907</v>
      </c>
      <c r="C474" s="78" t="s">
        <v>908</v>
      </c>
      <c r="D474" s="28" t="s">
        <v>909</v>
      </c>
      <c r="E474" s="30"/>
      <c r="F474" s="106"/>
      <c r="G474" s="16"/>
      <c r="H474" s="30"/>
      <c r="I474" s="106"/>
      <c r="J474" s="16"/>
      <c r="K474" s="32"/>
      <c r="L474" s="32"/>
      <c r="M474" s="32"/>
      <c r="N474" s="32"/>
      <c r="O474" s="31"/>
      <c r="P474" s="32"/>
      <c r="Q474" s="32"/>
      <c r="R474" s="32"/>
      <c r="S474" s="77"/>
      <c r="T474" s="77"/>
      <c r="U474" s="77"/>
      <c r="V474" s="77"/>
      <c r="W474" s="77"/>
      <c r="X474" s="77"/>
      <c r="Y474" s="77"/>
      <c r="Z474" s="77"/>
      <c r="AA474" s="77"/>
      <c r="AB474" s="37"/>
      <c r="AC474" s="98"/>
      <c r="AD474" s="98"/>
      <c r="AE474" s="105"/>
      <c r="AF474" s="105"/>
      <c r="AG474" s="105"/>
      <c r="AH474" s="105"/>
    </row>
    <row r="475" spans="1:34" s="89" customFormat="1" ht="45" customHeight="1">
      <c r="A475" s="64"/>
      <c r="B475" s="79"/>
      <c r="C475" s="79"/>
      <c r="D475" s="28" t="s">
        <v>910</v>
      </c>
      <c r="E475" s="30">
        <v>110414</v>
      </c>
      <c r="F475" s="106"/>
      <c r="G475" s="16"/>
      <c r="H475" s="30"/>
      <c r="I475" s="106"/>
      <c r="J475" s="16"/>
      <c r="K475" s="32"/>
      <c r="L475" s="32"/>
      <c r="M475" s="32"/>
      <c r="N475" s="32"/>
      <c r="O475" s="31"/>
      <c r="P475" s="32"/>
      <c r="Q475" s="32"/>
      <c r="R475" s="32"/>
      <c r="S475" s="77"/>
      <c r="T475" s="77"/>
      <c r="U475" s="77"/>
      <c r="V475" s="77"/>
      <c r="W475" s="77"/>
      <c r="X475" s="77"/>
      <c r="Y475" s="77"/>
      <c r="Z475" s="77"/>
      <c r="AA475" s="77"/>
      <c r="AB475" s="37"/>
      <c r="AC475" s="98"/>
      <c r="AD475" s="98"/>
      <c r="AE475" s="105"/>
      <c r="AF475" s="105"/>
      <c r="AG475" s="105"/>
      <c r="AH475" s="105"/>
    </row>
    <row r="476" spans="1:34" s="89" customFormat="1" ht="45" customHeight="1">
      <c r="A476" s="52"/>
      <c r="B476" s="74"/>
      <c r="C476" s="74"/>
      <c r="D476" s="28" t="s">
        <v>911</v>
      </c>
      <c r="E476" s="30">
        <v>82908</v>
      </c>
      <c r="F476" s="106"/>
      <c r="G476" s="16"/>
      <c r="H476" s="30"/>
      <c r="I476" s="106"/>
      <c r="J476" s="16"/>
      <c r="K476" s="32"/>
      <c r="L476" s="32"/>
      <c r="M476" s="32"/>
      <c r="N476" s="32"/>
      <c r="O476" s="31"/>
      <c r="P476" s="32"/>
      <c r="Q476" s="32"/>
      <c r="R476" s="32"/>
      <c r="S476" s="77"/>
      <c r="T476" s="77"/>
      <c r="U476" s="77"/>
      <c r="V476" s="77"/>
      <c r="W476" s="77"/>
      <c r="X476" s="77"/>
      <c r="Y476" s="77"/>
      <c r="Z476" s="77"/>
      <c r="AA476" s="77"/>
      <c r="AB476" s="37"/>
      <c r="AC476" s="98"/>
      <c r="AD476" s="98"/>
      <c r="AE476" s="105"/>
      <c r="AF476" s="105"/>
      <c r="AG476" s="105"/>
      <c r="AH476" s="105"/>
    </row>
    <row r="477" spans="1:34" s="89" customFormat="1" ht="176.25" customHeight="1">
      <c r="A477" s="16">
        <v>183</v>
      </c>
      <c r="B477" s="50" t="s">
        <v>327</v>
      </c>
      <c r="C477" s="50" t="s">
        <v>928</v>
      </c>
      <c r="D477" s="28" t="s">
        <v>965</v>
      </c>
      <c r="E477" s="30">
        <v>33051</v>
      </c>
      <c r="F477" s="106"/>
      <c r="G477" s="16"/>
      <c r="H477" s="30"/>
      <c r="I477" s="106"/>
      <c r="J477" s="16"/>
      <c r="K477" s="32"/>
      <c r="L477" s="32"/>
      <c r="M477" s="32"/>
      <c r="N477" s="32">
        <v>33051</v>
      </c>
      <c r="O477" s="31"/>
      <c r="P477" s="32"/>
      <c r="Q477" s="32"/>
      <c r="R477" s="32"/>
      <c r="S477" s="77"/>
      <c r="T477" s="77"/>
      <c r="U477" s="77"/>
      <c r="V477" s="77"/>
      <c r="W477" s="77"/>
      <c r="X477" s="77"/>
      <c r="Y477" s="77"/>
      <c r="Z477" s="77"/>
      <c r="AA477" s="77"/>
      <c r="AB477" s="37"/>
      <c r="AC477" s="98"/>
      <c r="AD477" s="98"/>
      <c r="AE477" s="105"/>
      <c r="AF477" s="105"/>
      <c r="AG477" s="105"/>
      <c r="AH477" s="105"/>
    </row>
    <row r="478" spans="1:34" s="89" customFormat="1" ht="81.75" customHeight="1">
      <c r="A478" s="16">
        <v>184</v>
      </c>
      <c r="B478" s="50" t="s">
        <v>328</v>
      </c>
      <c r="C478" s="50" t="s">
        <v>329</v>
      </c>
      <c r="D478" s="61" t="s">
        <v>330</v>
      </c>
      <c r="E478" s="82">
        <v>805106</v>
      </c>
      <c r="F478" s="106"/>
      <c r="G478" s="16"/>
      <c r="H478" s="30"/>
      <c r="I478" s="106"/>
      <c r="J478" s="16"/>
      <c r="K478" s="32"/>
      <c r="L478" s="32"/>
      <c r="M478" s="32"/>
      <c r="N478" s="32"/>
      <c r="O478" s="117">
        <v>199000</v>
      </c>
      <c r="P478" s="32"/>
      <c r="Q478" s="32"/>
      <c r="R478" s="32"/>
      <c r="S478" s="77"/>
      <c r="T478" s="77"/>
      <c r="U478" s="77"/>
      <c r="V478" s="77"/>
      <c r="W478" s="77"/>
      <c r="X478" s="77"/>
      <c r="Y478" s="77"/>
      <c r="Z478" s="77"/>
      <c r="AA478" s="77"/>
      <c r="AB478" s="37"/>
      <c r="AC478" s="98"/>
      <c r="AD478" s="98"/>
      <c r="AE478" s="105"/>
      <c r="AF478" s="105"/>
      <c r="AG478" s="105"/>
      <c r="AH478" s="105"/>
    </row>
    <row r="479" spans="1:34" s="89" customFormat="1" ht="122.25" customHeight="1">
      <c r="A479" s="16">
        <v>185</v>
      </c>
      <c r="B479" s="50" t="s">
        <v>331</v>
      </c>
      <c r="C479" s="50" t="s">
        <v>332</v>
      </c>
      <c r="D479" s="28" t="s">
        <v>333</v>
      </c>
      <c r="E479" s="30">
        <v>107000</v>
      </c>
      <c r="F479" s="106"/>
      <c r="G479" s="16"/>
      <c r="H479" s="30"/>
      <c r="I479" s="106"/>
      <c r="J479" s="16"/>
      <c r="K479" s="32"/>
      <c r="L479" s="32"/>
      <c r="M479" s="32">
        <v>107000</v>
      </c>
      <c r="N479" s="32"/>
      <c r="O479" s="31"/>
      <c r="P479" s="32"/>
      <c r="Q479" s="32"/>
      <c r="R479" s="32"/>
      <c r="S479" s="77"/>
      <c r="T479" s="77"/>
      <c r="U479" s="77"/>
      <c r="V479" s="77"/>
      <c r="W479" s="77"/>
      <c r="X479" s="77"/>
      <c r="Y479" s="77"/>
      <c r="Z479" s="77"/>
      <c r="AA479" s="77"/>
      <c r="AB479" s="120" t="s">
        <v>397</v>
      </c>
      <c r="AC479" s="98"/>
      <c r="AD479" s="98"/>
      <c r="AE479" s="105"/>
      <c r="AF479" s="105"/>
      <c r="AG479" s="105"/>
      <c r="AH479" s="105"/>
    </row>
    <row r="480" spans="1:34" s="89" customFormat="1" ht="80.25" customHeight="1">
      <c r="A480" s="16">
        <v>186</v>
      </c>
      <c r="B480" s="50" t="s">
        <v>334</v>
      </c>
      <c r="C480" s="50" t="s">
        <v>335</v>
      </c>
      <c r="D480" s="28" t="s">
        <v>336</v>
      </c>
      <c r="E480" s="30">
        <v>30000</v>
      </c>
      <c r="F480" s="106"/>
      <c r="G480" s="16"/>
      <c r="H480" s="30"/>
      <c r="I480" s="106"/>
      <c r="J480" s="16"/>
      <c r="K480" s="32"/>
      <c r="L480" s="32"/>
      <c r="M480" s="32"/>
      <c r="N480" s="32">
        <v>30000</v>
      </c>
      <c r="O480" s="31"/>
      <c r="P480" s="32"/>
      <c r="Q480" s="32"/>
      <c r="R480" s="32"/>
      <c r="S480" s="77"/>
      <c r="T480" s="77"/>
      <c r="U480" s="77"/>
      <c r="V480" s="77"/>
      <c r="W480" s="77"/>
      <c r="X480" s="77"/>
      <c r="Y480" s="77"/>
      <c r="Z480" s="77"/>
      <c r="AA480" s="77"/>
      <c r="AB480" s="120" t="s">
        <v>949</v>
      </c>
      <c r="AC480" s="98"/>
      <c r="AD480" s="98"/>
      <c r="AE480" s="105"/>
      <c r="AF480" s="105"/>
      <c r="AG480" s="105"/>
      <c r="AH480" s="105"/>
    </row>
    <row r="481" spans="1:34" s="89" customFormat="1" ht="76.5" customHeight="1">
      <c r="A481" s="63">
        <v>187</v>
      </c>
      <c r="B481" s="78" t="s">
        <v>337</v>
      </c>
      <c r="C481" s="78" t="s">
        <v>363</v>
      </c>
      <c r="D481" s="28" t="s">
        <v>275</v>
      </c>
      <c r="E481" s="30"/>
      <c r="F481" s="106"/>
      <c r="G481" s="16"/>
      <c r="H481" s="30"/>
      <c r="I481" s="106"/>
      <c r="J481" s="16"/>
      <c r="K481" s="32"/>
      <c r="L481" s="32"/>
      <c r="M481" s="32"/>
      <c r="N481" s="32"/>
      <c r="O481" s="31"/>
      <c r="P481" s="32"/>
      <c r="Q481" s="32"/>
      <c r="R481" s="32"/>
      <c r="S481" s="77"/>
      <c r="T481" s="77"/>
      <c r="U481" s="77"/>
      <c r="V481" s="77"/>
      <c r="W481" s="77"/>
      <c r="X481" s="77"/>
      <c r="Y481" s="77"/>
      <c r="Z481" s="77"/>
      <c r="AA481" s="77"/>
      <c r="AB481" s="181" t="s">
        <v>340</v>
      </c>
      <c r="AC481" s="98"/>
      <c r="AD481" s="98"/>
      <c r="AE481" s="105"/>
      <c r="AF481" s="105"/>
      <c r="AG481" s="105"/>
      <c r="AH481" s="105"/>
    </row>
    <row r="482" spans="1:34" s="89" customFormat="1" ht="144.75" customHeight="1">
      <c r="A482" s="64"/>
      <c r="B482" s="79"/>
      <c r="C482" s="79"/>
      <c r="D482" s="28" t="s">
        <v>338</v>
      </c>
      <c r="E482" s="30">
        <v>9482</v>
      </c>
      <c r="F482" s="106"/>
      <c r="G482" s="16"/>
      <c r="H482" s="30"/>
      <c r="I482" s="106"/>
      <c r="J482" s="16"/>
      <c r="K482" s="32"/>
      <c r="L482" s="32"/>
      <c r="M482" s="32"/>
      <c r="N482" s="32">
        <v>9482</v>
      </c>
      <c r="O482" s="31"/>
      <c r="P482" s="32"/>
      <c r="Q482" s="32"/>
      <c r="R482" s="32"/>
      <c r="S482" s="77"/>
      <c r="T482" s="77"/>
      <c r="U482" s="77"/>
      <c r="V482" s="77"/>
      <c r="W482" s="77"/>
      <c r="X482" s="77"/>
      <c r="Y482" s="77"/>
      <c r="Z482" s="77"/>
      <c r="AA482" s="77"/>
      <c r="AB482" s="165"/>
      <c r="AC482" s="98"/>
      <c r="AD482" s="98"/>
      <c r="AE482" s="105"/>
      <c r="AF482" s="105"/>
      <c r="AG482" s="105"/>
      <c r="AH482" s="105"/>
    </row>
    <row r="483" spans="1:34" s="89" customFormat="1" ht="41.25" customHeight="1">
      <c r="A483" s="52"/>
      <c r="B483" s="74"/>
      <c r="C483" s="74"/>
      <c r="D483" s="28" t="s">
        <v>339</v>
      </c>
      <c r="E483" s="30">
        <v>2700</v>
      </c>
      <c r="F483" s="106"/>
      <c r="G483" s="16"/>
      <c r="H483" s="30"/>
      <c r="I483" s="106"/>
      <c r="J483" s="16"/>
      <c r="K483" s="32"/>
      <c r="L483" s="32"/>
      <c r="M483" s="32"/>
      <c r="N483" s="32">
        <v>2700</v>
      </c>
      <c r="O483" s="31"/>
      <c r="P483" s="32"/>
      <c r="Q483" s="32"/>
      <c r="R483" s="32"/>
      <c r="S483" s="77"/>
      <c r="T483" s="77"/>
      <c r="U483" s="77"/>
      <c r="V483" s="77"/>
      <c r="W483" s="77"/>
      <c r="X483" s="77"/>
      <c r="Y483" s="77"/>
      <c r="Z483" s="77"/>
      <c r="AA483" s="77"/>
      <c r="AB483" s="166"/>
      <c r="AC483" s="98"/>
      <c r="AD483" s="98"/>
      <c r="AE483" s="105"/>
      <c r="AF483" s="105"/>
      <c r="AG483" s="105"/>
      <c r="AH483" s="105"/>
    </row>
    <row r="484" spans="1:34" s="89" customFormat="1" ht="94.5" customHeight="1">
      <c r="A484" s="52">
        <v>188</v>
      </c>
      <c r="B484" s="74" t="s">
        <v>1049</v>
      </c>
      <c r="C484" s="74" t="s">
        <v>1050</v>
      </c>
      <c r="D484" s="28" t="s">
        <v>930</v>
      </c>
      <c r="E484" s="30">
        <v>200000</v>
      </c>
      <c r="F484" s="106"/>
      <c r="G484" s="16"/>
      <c r="H484" s="30"/>
      <c r="I484" s="106"/>
      <c r="J484" s="16"/>
      <c r="K484" s="32"/>
      <c r="L484" s="32"/>
      <c r="M484" s="32"/>
      <c r="N484" s="32">
        <v>100000</v>
      </c>
      <c r="O484" s="31"/>
      <c r="P484" s="32"/>
      <c r="Q484" s="32"/>
      <c r="R484" s="32"/>
      <c r="S484" s="77"/>
      <c r="T484" s="77"/>
      <c r="U484" s="77"/>
      <c r="V484" s="77"/>
      <c r="W484" s="77"/>
      <c r="X484" s="77"/>
      <c r="Y484" s="77"/>
      <c r="Z484" s="77"/>
      <c r="AA484" s="77"/>
      <c r="AB484" s="37" t="s">
        <v>1134</v>
      </c>
      <c r="AC484" s="98"/>
      <c r="AD484" s="98"/>
      <c r="AE484" s="105"/>
      <c r="AF484" s="105"/>
      <c r="AG484" s="105"/>
      <c r="AH484" s="105"/>
    </row>
    <row r="485" spans="1:34" s="89" customFormat="1" ht="99.75" customHeight="1">
      <c r="A485" s="64">
        <v>189</v>
      </c>
      <c r="B485" s="79" t="s">
        <v>931</v>
      </c>
      <c r="C485" s="79" t="s">
        <v>932</v>
      </c>
      <c r="D485" s="28" t="s">
        <v>933</v>
      </c>
      <c r="E485" s="30"/>
      <c r="F485" s="106"/>
      <c r="G485" s="16"/>
      <c r="H485" s="30"/>
      <c r="I485" s="106"/>
      <c r="J485" s="16"/>
      <c r="K485" s="32"/>
      <c r="L485" s="32"/>
      <c r="M485" s="32"/>
      <c r="N485" s="32"/>
      <c r="O485" s="31"/>
      <c r="P485" s="32"/>
      <c r="Q485" s="32"/>
      <c r="R485" s="32"/>
      <c r="S485" s="77"/>
      <c r="T485" s="77"/>
      <c r="U485" s="77"/>
      <c r="V485" s="77"/>
      <c r="W485" s="77"/>
      <c r="X485" s="77"/>
      <c r="Y485" s="77"/>
      <c r="Z485" s="77"/>
      <c r="AA485" s="77"/>
      <c r="AB485" s="37"/>
      <c r="AC485" s="98"/>
      <c r="AD485" s="98"/>
      <c r="AE485" s="105"/>
      <c r="AF485" s="105"/>
      <c r="AG485" s="105"/>
      <c r="AH485" s="105"/>
    </row>
    <row r="486" spans="1:34" s="89" customFormat="1" ht="45" customHeight="1">
      <c r="A486" s="64"/>
      <c r="B486" s="79"/>
      <c r="C486" s="79"/>
      <c r="D486" s="28" t="s">
        <v>934</v>
      </c>
      <c r="E486" s="30">
        <v>18000</v>
      </c>
      <c r="F486" s="106"/>
      <c r="G486" s="16"/>
      <c r="H486" s="30"/>
      <c r="I486" s="106"/>
      <c r="J486" s="16"/>
      <c r="K486" s="32"/>
      <c r="L486" s="32"/>
      <c r="M486" s="32"/>
      <c r="N486"/>
      <c r="O486" s="31">
        <v>18000</v>
      </c>
      <c r="P486" s="32"/>
      <c r="Q486" s="32"/>
      <c r="R486" s="32"/>
      <c r="S486" s="77"/>
      <c r="T486" s="77"/>
      <c r="U486" s="77"/>
      <c r="V486" s="77"/>
      <c r="W486" s="77"/>
      <c r="X486" s="77"/>
      <c r="Y486" s="77"/>
      <c r="Z486" s="77"/>
      <c r="AA486" s="77"/>
      <c r="AB486" s="37"/>
      <c r="AC486" s="98"/>
      <c r="AD486" s="98"/>
      <c r="AE486" s="105"/>
      <c r="AF486" s="105"/>
      <c r="AG486" s="105"/>
      <c r="AH486" s="105"/>
    </row>
    <row r="487" spans="1:34" s="89" customFormat="1" ht="46.5" customHeight="1">
      <c r="A487" s="52"/>
      <c r="B487" s="74"/>
      <c r="C487" s="74"/>
      <c r="D487" s="28" t="s">
        <v>935</v>
      </c>
      <c r="E487" s="30">
        <v>15000</v>
      </c>
      <c r="F487" s="106"/>
      <c r="G487" s="16"/>
      <c r="H487" s="30"/>
      <c r="I487" s="106"/>
      <c r="J487" s="16"/>
      <c r="K487" s="32"/>
      <c r="L487" s="32"/>
      <c r="M487" s="32"/>
      <c r="N487" s="32"/>
      <c r="O487" s="31">
        <v>15000</v>
      </c>
      <c r="P487" s="32"/>
      <c r="Q487" s="32"/>
      <c r="R487" s="32"/>
      <c r="S487" s="77"/>
      <c r="T487" s="77"/>
      <c r="U487" s="77"/>
      <c r="V487" s="77"/>
      <c r="W487" s="77"/>
      <c r="X487" s="77"/>
      <c r="Y487" s="77"/>
      <c r="Z487" s="77"/>
      <c r="AA487" s="77"/>
      <c r="AB487" s="37"/>
      <c r="AC487" s="98"/>
      <c r="AD487" s="98"/>
      <c r="AE487" s="105"/>
      <c r="AF487" s="105"/>
      <c r="AG487" s="105"/>
      <c r="AH487" s="105"/>
    </row>
    <row r="488" spans="1:34" s="89" customFormat="1" ht="102.75" customHeight="1">
      <c r="A488" s="52">
        <v>190</v>
      </c>
      <c r="B488" s="74" t="s">
        <v>936</v>
      </c>
      <c r="C488" s="74" t="s">
        <v>937</v>
      </c>
      <c r="D488" s="28" t="s">
        <v>938</v>
      </c>
      <c r="E488" s="30">
        <v>767682</v>
      </c>
      <c r="F488" s="106"/>
      <c r="G488" s="16"/>
      <c r="H488" s="30"/>
      <c r="I488" s="106"/>
      <c r="J488" s="16"/>
      <c r="K488" s="32"/>
      <c r="L488" s="32"/>
      <c r="M488" s="32"/>
      <c r="N488" s="32"/>
      <c r="O488" s="31"/>
      <c r="P488" s="32"/>
      <c r="Q488" s="32"/>
      <c r="R488" s="32"/>
      <c r="S488" s="77"/>
      <c r="T488" s="77"/>
      <c r="U488" s="77"/>
      <c r="V488" s="77"/>
      <c r="W488" s="77"/>
      <c r="X488" s="77"/>
      <c r="Y488" s="77"/>
      <c r="Z488" s="77"/>
      <c r="AA488" s="77"/>
      <c r="AB488" s="37"/>
      <c r="AC488" s="98"/>
      <c r="AD488" s="98"/>
      <c r="AE488" s="105"/>
      <c r="AF488" s="105"/>
      <c r="AG488" s="105"/>
      <c r="AH488" s="105"/>
    </row>
    <row r="489" spans="1:34" s="89" customFormat="1" ht="167.25" customHeight="1">
      <c r="A489" s="64">
        <v>191</v>
      </c>
      <c r="B489" s="79" t="s">
        <v>939</v>
      </c>
      <c r="C489" s="78" t="s">
        <v>942</v>
      </c>
      <c r="D489" s="28" t="s">
        <v>940</v>
      </c>
      <c r="E489" s="30"/>
      <c r="F489" s="106"/>
      <c r="G489" s="16"/>
      <c r="H489" s="30"/>
      <c r="I489" s="106"/>
      <c r="J489" s="16"/>
      <c r="K489" s="32"/>
      <c r="L489" s="32"/>
      <c r="M489" s="32"/>
      <c r="N489" s="32"/>
      <c r="O489" s="31"/>
      <c r="P489" s="32"/>
      <c r="Q489" s="32"/>
      <c r="R489" s="32"/>
      <c r="S489" s="77"/>
      <c r="T489" s="77"/>
      <c r="U489" s="77"/>
      <c r="V489" s="77"/>
      <c r="W489" s="77"/>
      <c r="X489" s="77"/>
      <c r="Y489" s="77"/>
      <c r="Z489" s="77"/>
      <c r="AA489" s="77"/>
      <c r="AB489" s="140" t="s">
        <v>944</v>
      </c>
      <c r="AC489" s="98"/>
      <c r="AD489" s="98"/>
      <c r="AE489" s="105"/>
      <c r="AF489" s="105"/>
      <c r="AG489" s="105"/>
      <c r="AH489" s="105"/>
    </row>
    <row r="490" spans="1:42" s="89" customFormat="1" ht="69.75" customHeight="1">
      <c r="A490" s="64"/>
      <c r="B490" s="79"/>
      <c r="C490" s="79"/>
      <c r="D490" s="28" t="s">
        <v>943</v>
      </c>
      <c r="E490" s="30"/>
      <c r="F490" s="106"/>
      <c r="G490" s="16"/>
      <c r="H490" s="30"/>
      <c r="I490" s="106"/>
      <c r="J490" s="16"/>
      <c r="K490" s="32"/>
      <c r="L490" s="32"/>
      <c r="M490" s="32"/>
      <c r="N490" s="32"/>
      <c r="O490" s="31">
        <v>2000</v>
      </c>
      <c r="P490" s="32"/>
      <c r="Q490" s="32"/>
      <c r="R490" s="32"/>
      <c r="S490" s="77"/>
      <c r="T490" s="77"/>
      <c r="U490" s="77"/>
      <c r="V490" s="77"/>
      <c r="W490" s="77"/>
      <c r="X490" s="77"/>
      <c r="Y490" s="77"/>
      <c r="Z490" s="77"/>
      <c r="AA490" s="77"/>
      <c r="AB490" s="141"/>
      <c r="AC490" s="98"/>
      <c r="AD490" s="98"/>
      <c r="AE490" s="105"/>
      <c r="AF490" s="105"/>
      <c r="AG490" s="105"/>
      <c r="AH490" s="105"/>
      <c r="AP490" s="89">
        <v>2000</v>
      </c>
    </row>
    <row r="491" spans="1:42" s="89" customFormat="1" ht="30.75" customHeight="1">
      <c r="A491" s="52"/>
      <c r="B491" s="74"/>
      <c r="C491" s="74"/>
      <c r="D491" s="28" t="s">
        <v>941</v>
      </c>
      <c r="E491" s="30"/>
      <c r="F491" s="106"/>
      <c r="G491" s="16"/>
      <c r="H491" s="30"/>
      <c r="I491" s="106"/>
      <c r="J491" s="16"/>
      <c r="K491" s="32"/>
      <c r="L491" s="32"/>
      <c r="M491" s="32"/>
      <c r="N491" s="32"/>
      <c r="O491" s="31">
        <v>1000</v>
      </c>
      <c r="P491" s="32"/>
      <c r="Q491" s="32"/>
      <c r="R491" s="32"/>
      <c r="S491" s="77"/>
      <c r="T491" s="77"/>
      <c r="U491" s="77"/>
      <c r="V491" s="77"/>
      <c r="W491" s="77"/>
      <c r="X491" s="77"/>
      <c r="Y491" s="77"/>
      <c r="Z491" s="77"/>
      <c r="AA491" s="77"/>
      <c r="AB491" s="142"/>
      <c r="AC491" s="98"/>
      <c r="AD491" s="98"/>
      <c r="AE491" s="105"/>
      <c r="AF491" s="105"/>
      <c r="AG491" s="105"/>
      <c r="AH491" s="105"/>
      <c r="AP491" s="89">
        <v>1000</v>
      </c>
    </row>
    <row r="492" spans="1:42" s="89" customFormat="1" ht="120" customHeight="1">
      <c r="A492" s="52">
        <v>192</v>
      </c>
      <c r="B492" s="74" t="s">
        <v>945</v>
      </c>
      <c r="C492" s="74" t="s">
        <v>946</v>
      </c>
      <c r="D492" s="28" t="s">
        <v>947</v>
      </c>
      <c r="E492" s="30">
        <v>9889.08</v>
      </c>
      <c r="F492" s="106"/>
      <c r="G492" s="16"/>
      <c r="H492" s="30"/>
      <c r="I492" s="106"/>
      <c r="J492" s="16"/>
      <c r="K492" s="32"/>
      <c r="L492" s="32"/>
      <c r="M492" s="32"/>
      <c r="N492" s="32"/>
      <c r="O492" s="31">
        <v>9890</v>
      </c>
      <c r="P492" s="32"/>
      <c r="Q492" s="32"/>
      <c r="R492" s="32"/>
      <c r="S492" s="77"/>
      <c r="T492" s="77"/>
      <c r="U492" s="77"/>
      <c r="V492" s="77"/>
      <c r="W492" s="77"/>
      <c r="X492" s="77"/>
      <c r="Y492" s="77"/>
      <c r="Z492" s="77"/>
      <c r="AA492" s="77"/>
      <c r="AB492" s="37" t="s">
        <v>944</v>
      </c>
      <c r="AC492" s="98"/>
      <c r="AD492" s="98"/>
      <c r="AE492" s="105"/>
      <c r="AF492" s="105"/>
      <c r="AG492" s="105"/>
      <c r="AH492" s="105"/>
      <c r="AP492" s="89">
        <v>9890</v>
      </c>
    </row>
    <row r="493" spans="1:43" s="89" customFormat="1" ht="69.75" customHeight="1" hidden="1">
      <c r="A493" s="52"/>
      <c r="B493" s="74"/>
      <c r="C493" s="74"/>
      <c r="D493" s="28"/>
      <c r="E493" s="30"/>
      <c r="F493" s="106"/>
      <c r="G493" s="16"/>
      <c r="H493" s="30"/>
      <c r="I493" s="106"/>
      <c r="J493" s="16"/>
      <c r="K493" s="32"/>
      <c r="L493" s="32"/>
      <c r="M493" s="32"/>
      <c r="N493" s="32"/>
      <c r="O493" s="31"/>
      <c r="P493" s="32"/>
      <c r="Q493" s="32"/>
      <c r="R493" s="32"/>
      <c r="S493" s="77"/>
      <c r="T493" s="77"/>
      <c r="U493" s="77"/>
      <c r="V493" s="77"/>
      <c r="W493" s="77"/>
      <c r="X493" s="77"/>
      <c r="Y493" s="77"/>
      <c r="Z493" s="77"/>
      <c r="AA493" s="77"/>
      <c r="AB493" s="37"/>
      <c r="AC493" s="98"/>
      <c r="AD493" s="98"/>
      <c r="AE493" s="105"/>
      <c r="AF493" s="105"/>
      <c r="AG493" s="105"/>
      <c r="AH493" s="105"/>
      <c r="AQ493" s="116"/>
    </row>
    <row r="494" spans="1:43" s="89" customFormat="1" ht="81.75" customHeight="1">
      <c r="A494" s="52">
        <v>193</v>
      </c>
      <c r="B494" s="74" t="s">
        <v>950</v>
      </c>
      <c r="C494" s="74" t="s">
        <v>951</v>
      </c>
      <c r="D494" s="28" t="s">
        <v>952</v>
      </c>
      <c r="E494" s="30">
        <v>200000</v>
      </c>
      <c r="F494" s="106"/>
      <c r="G494" s="16"/>
      <c r="H494" s="30"/>
      <c r="I494" s="106"/>
      <c r="J494" s="16"/>
      <c r="K494" s="32"/>
      <c r="L494" s="32"/>
      <c r="M494" s="32">
        <v>200000</v>
      </c>
      <c r="N494" s="32"/>
      <c r="O494" s="31"/>
      <c r="P494" s="32"/>
      <c r="Q494" s="32"/>
      <c r="R494" s="32"/>
      <c r="S494" s="77"/>
      <c r="T494" s="77"/>
      <c r="U494" s="77"/>
      <c r="V494" s="77"/>
      <c r="W494" s="77"/>
      <c r="X494" s="77"/>
      <c r="Y494" s="77"/>
      <c r="Z494" s="77"/>
      <c r="AA494" s="77"/>
      <c r="AB494" s="37" t="s">
        <v>397</v>
      </c>
      <c r="AC494" s="98"/>
      <c r="AD494" s="98"/>
      <c r="AE494" s="105"/>
      <c r="AF494" s="105"/>
      <c r="AG494" s="105"/>
      <c r="AH494" s="105"/>
      <c r="AQ494" s="116"/>
    </row>
    <row r="495" spans="1:43" s="89" customFormat="1" ht="102.75" customHeight="1">
      <c r="A495" s="136">
        <v>194</v>
      </c>
      <c r="B495" s="79" t="s">
        <v>1053</v>
      </c>
      <c r="C495" s="79" t="s">
        <v>1051</v>
      </c>
      <c r="D495" s="28" t="s">
        <v>953</v>
      </c>
      <c r="E495" s="30"/>
      <c r="F495" s="106"/>
      <c r="G495" s="16"/>
      <c r="H495" s="30"/>
      <c r="I495" s="106"/>
      <c r="J495" s="16"/>
      <c r="K495" s="32"/>
      <c r="L495" s="32"/>
      <c r="M495" s="32"/>
      <c r="N495" s="32"/>
      <c r="O495" s="31"/>
      <c r="P495" s="32"/>
      <c r="Q495" s="32"/>
      <c r="R495" s="32"/>
      <c r="S495" s="77"/>
      <c r="T495" s="77"/>
      <c r="U495" s="77"/>
      <c r="V495" s="77"/>
      <c r="W495" s="77"/>
      <c r="X495" s="77"/>
      <c r="Y495" s="77"/>
      <c r="Z495" s="77"/>
      <c r="AA495" s="77"/>
      <c r="AB495" s="37"/>
      <c r="AC495" s="98"/>
      <c r="AD495" s="98"/>
      <c r="AE495" s="105"/>
      <c r="AF495" s="105"/>
      <c r="AG495" s="105"/>
      <c r="AH495" s="105"/>
      <c r="AQ495" s="116"/>
    </row>
    <row r="496" spans="1:43" s="89" customFormat="1" ht="69.75" customHeight="1">
      <c r="A496" s="64"/>
      <c r="B496" s="79"/>
      <c r="C496" s="79"/>
      <c r="D496" s="28" t="s">
        <v>954</v>
      </c>
      <c r="E496" s="30">
        <v>62762</v>
      </c>
      <c r="F496" s="106"/>
      <c r="G496" s="16"/>
      <c r="H496" s="30"/>
      <c r="I496" s="106"/>
      <c r="J496" s="16"/>
      <c r="K496" s="32"/>
      <c r="L496" s="32"/>
      <c r="M496" s="32"/>
      <c r="N496" s="32"/>
      <c r="O496" s="31"/>
      <c r="P496" s="32"/>
      <c r="Q496" s="32"/>
      <c r="R496" s="32"/>
      <c r="S496" s="77"/>
      <c r="T496" s="77"/>
      <c r="U496" s="77"/>
      <c r="V496" s="77"/>
      <c r="W496" s="77"/>
      <c r="X496" s="77"/>
      <c r="Y496" s="77"/>
      <c r="Z496" s="77"/>
      <c r="AA496" s="77"/>
      <c r="AB496" s="37"/>
      <c r="AC496" s="98"/>
      <c r="AD496" s="98"/>
      <c r="AE496" s="105"/>
      <c r="AF496" s="105"/>
      <c r="AG496" s="105"/>
      <c r="AH496" s="105"/>
      <c r="AQ496" s="116"/>
    </row>
    <row r="497" spans="1:43" s="89" customFormat="1" ht="42" customHeight="1">
      <c r="A497" s="64"/>
      <c r="B497" s="79"/>
      <c r="C497" s="79"/>
      <c r="D497" s="28" t="s">
        <v>955</v>
      </c>
      <c r="E497" s="30">
        <v>100000</v>
      </c>
      <c r="F497" s="106"/>
      <c r="G497" s="16"/>
      <c r="H497" s="30"/>
      <c r="I497" s="106"/>
      <c r="J497" s="16"/>
      <c r="K497" s="32"/>
      <c r="L497" s="32"/>
      <c r="M497" s="32"/>
      <c r="N497" s="32"/>
      <c r="O497" s="31">
        <v>100000</v>
      </c>
      <c r="P497" s="32"/>
      <c r="Q497" s="32"/>
      <c r="R497" s="32"/>
      <c r="S497" s="77"/>
      <c r="T497" s="77"/>
      <c r="U497" s="77"/>
      <c r="V497" s="77"/>
      <c r="W497" s="77"/>
      <c r="X497" s="77"/>
      <c r="Y497" s="77"/>
      <c r="Z497" s="77"/>
      <c r="AA497" s="77"/>
      <c r="AB497" s="95" t="s">
        <v>957</v>
      </c>
      <c r="AC497" s="98"/>
      <c r="AD497" s="98"/>
      <c r="AE497" s="105"/>
      <c r="AF497" s="105"/>
      <c r="AG497" s="105"/>
      <c r="AH497" s="105"/>
      <c r="AQ497" s="116"/>
    </row>
    <row r="498" spans="1:43" s="89" customFormat="1" ht="42" customHeight="1">
      <c r="A498" s="64"/>
      <c r="B498" s="79"/>
      <c r="C498" s="79"/>
      <c r="D498" s="28" t="s">
        <v>1052</v>
      </c>
      <c r="E498" s="30">
        <v>272900</v>
      </c>
      <c r="F498" s="106"/>
      <c r="G498" s="16"/>
      <c r="H498" s="30"/>
      <c r="I498" s="106"/>
      <c r="J498" s="16"/>
      <c r="K498" s="32"/>
      <c r="L498" s="32"/>
      <c r="M498" s="32"/>
      <c r="N498" s="32"/>
      <c r="O498" s="31">
        <v>250000</v>
      </c>
      <c r="P498" s="32"/>
      <c r="Q498" s="32"/>
      <c r="R498" s="32"/>
      <c r="S498" s="77"/>
      <c r="T498" s="77"/>
      <c r="U498" s="77"/>
      <c r="V498" s="77"/>
      <c r="W498" s="77"/>
      <c r="X498" s="77"/>
      <c r="Y498" s="77"/>
      <c r="Z498" s="77"/>
      <c r="AA498" s="77"/>
      <c r="AB498" s="95" t="s">
        <v>958</v>
      </c>
      <c r="AC498" s="98"/>
      <c r="AD498" s="98"/>
      <c r="AE498" s="105"/>
      <c r="AF498" s="105"/>
      <c r="AG498" s="105"/>
      <c r="AH498" s="105"/>
      <c r="AQ498" s="116"/>
    </row>
    <row r="499" spans="1:43" s="89" customFormat="1" ht="90" customHeight="1">
      <c r="A499" s="52"/>
      <c r="B499" s="74"/>
      <c r="C499" s="74"/>
      <c r="D499" s="28" t="s">
        <v>956</v>
      </c>
      <c r="E499" s="30">
        <v>190265</v>
      </c>
      <c r="F499" s="106"/>
      <c r="G499" s="16"/>
      <c r="H499" s="30"/>
      <c r="I499" s="106"/>
      <c r="J499" s="16"/>
      <c r="K499" s="32"/>
      <c r="L499" s="32"/>
      <c r="M499" s="32"/>
      <c r="N499" s="32"/>
      <c r="O499" s="31"/>
      <c r="P499" s="32"/>
      <c r="Q499" s="32"/>
      <c r="R499" s="32"/>
      <c r="S499" s="77"/>
      <c r="T499" s="77"/>
      <c r="U499" s="77"/>
      <c r="V499" s="77"/>
      <c r="W499" s="77"/>
      <c r="X499" s="77"/>
      <c r="Y499" s="77"/>
      <c r="Z499" s="77"/>
      <c r="AA499" s="77"/>
      <c r="AB499" s="37"/>
      <c r="AC499" s="98"/>
      <c r="AD499" s="98"/>
      <c r="AE499" s="105"/>
      <c r="AF499" s="105"/>
      <c r="AG499" s="105"/>
      <c r="AH499" s="105"/>
      <c r="AQ499" s="116"/>
    </row>
    <row r="500" spans="1:43" s="89" customFormat="1" ht="90" customHeight="1">
      <c r="A500" s="63">
        <v>195</v>
      </c>
      <c r="B500" s="78" t="s">
        <v>967</v>
      </c>
      <c r="C500" s="78" t="s">
        <v>968</v>
      </c>
      <c r="D500" s="28" t="s">
        <v>1021</v>
      </c>
      <c r="E500" s="30"/>
      <c r="F500" s="106"/>
      <c r="G500" s="16"/>
      <c r="H500" s="30"/>
      <c r="I500" s="106"/>
      <c r="J500" s="16"/>
      <c r="K500" s="32"/>
      <c r="L500" s="32"/>
      <c r="M500" s="32"/>
      <c r="N500" s="32"/>
      <c r="O500" s="31"/>
      <c r="P500" s="32"/>
      <c r="Q500" s="32"/>
      <c r="R500" s="32"/>
      <c r="S500" s="77"/>
      <c r="T500" s="77"/>
      <c r="U500" s="77"/>
      <c r="V500" s="77"/>
      <c r="W500" s="77"/>
      <c r="X500" s="77"/>
      <c r="Y500" s="77"/>
      <c r="Z500" s="77"/>
      <c r="AA500" s="77"/>
      <c r="AB500" s="37"/>
      <c r="AC500" s="98"/>
      <c r="AD500" s="98"/>
      <c r="AE500" s="105"/>
      <c r="AF500" s="105"/>
      <c r="AG500" s="105"/>
      <c r="AH500" s="105"/>
      <c r="AQ500" s="116"/>
    </row>
    <row r="501" spans="1:43" s="89" customFormat="1" ht="78" customHeight="1">
      <c r="A501" s="64"/>
      <c r="B501" s="79"/>
      <c r="C501" s="79"/>
      <c r="D501" s="28" t="s">
        <v>969</v>
      </c>
      <c r="E501" s="30">
        <v>8858</v>
      </c>
      <c r="F501" s="106"/>
      <c r="G501" s="16"/>
      <c r="H501" s="30"/>
      <c r="I501" s="106"/>
      <c r="J501" s="16"/>
      <c r="K501" s="32"/>
      <c r="L501" s="32"/>
      <c r="M501" s="32">
        <v>8858</v>
      </c>
      <c r="N501" s="32"/>
      <c r="O501" s="31"/>
      <c r="P501" s="32"/>
      <c r="Q501" s="32"/>
      <c r="R501" s="32"/>
      <c r="S501" s="77"/>
      <c r="T501" s="77"/>
      <c r="U501" s="77"/>
      <c r="V501" s="77"/>
      <c r="W501" s="77"/>
      <c r="X501" s="77"/>
      <c r="Y501" s="77"/>
      <c r="Z501" s="77"/>
      <c r="AA501" s="77"/>
      <c r="AB501" s="37"/>
      <c r="AC501" s="98"/>
      <c r="AD501" s="98"/>
      <c r="AE501" s="105"/>
      <c r="AF501" s="105"/>
      <c r="AG501" s="105"/>
      <c r="AH501" s="105"/>
      <c r="AQ501" s="116"/>
    </row>
    <row r="502" spans="1:43" s="89" customFormat="1" ht="53.25" customHeight="1">
      <c r="A502" s="64"/>
      <c r="B502" s="79"/>
      <c r="C502" s="79"/>
      <c r="D502" s="28" t="s">
        <v>970</v>
      </c>
      <c r="E502" s="30">
        <v>2000</v>
      </c>
      <c r="F502" s="106"/>
      <c r="G502" s="16"/>
      <c r="H502" s="30"/>
      <c r="I502" s="106"/>
      <c r="J502" s="16"/>
      <c r="K502" s="32"/>
      <c r="L502" s="32"/>
      <c r="M502" s="32">
        <v>2000</v>
      </c>
      <c r="N502" s="32"/>
      <c r="O502" s="31"/>
      <c r="P502" s="32"/>
      <c r="Q502" s="32"/>
      <c r="R502" s="32"/>
      <c r="S502" s="77"/>
      <c r="T502" s="77"/>
      <c r="U502" s="77"/>
      <c r="V502" s="77"/>
      <c r="W502" s="77"/>
      <c r="X502" s="77"/>
      <c r="Y502" s="77"/>
      <c r="Z502" s="77"/>
      <c r="AA502" s="77"/>
      <c r="AB502" s="37"/>
      <c r="AC502" s="98"/>
      <c r="AD502" s="98"/>
      <c r="AE502" s="105"/>
      <c r="AF502" s="105"/>
      <c r="AG502" s="105"/>
      <c r="AH502" s="105"/>
      <c r="AQ502" s="116"/>
    </row>
    <row r="503" spans="1:43" s="89" customFormat="1" ht="138.75" customHeight="1">
      <c r="A503" s="64"/>
      <c r="B503" s="79"/>
      <c r="C503" s="79"/>
      <c r="D503" s="28" t="s">
        <v>971</v>
      </c>
      <c r="E503" s="30">
        <v>600000</v>
      </c>
      <c r="F503" s="106"/>
      <c r="G503" s="16"/>
      <c r="H503" s="30"/>
      <c r="I503" s="106"/>
      <c r="J503" s="16"/>
      <c r="K503" s="32"/>
      <c r="L503" s="32"/>
      <c r="M503" s="32">
        <v>600000</v>
      </c>
      <c r="N503" s="32"/>
      <c r="O503" s="31"/>
      <c r="P503" s="32"/>
      <c r="Q503" s="32"/>
      <c r="R503" s="32"/>
      <c r="S503" s="77"/>
      <c r="T503" s="77"/>
      <c r="U503" s="77"/>
      <c r="V503" s="77"/>
      <c r="W503" s="77"/>
      <c r="X503" s="77"/>
      <c r="Y503" s="77"/>
      <c r="Z503" s="77"/>
      <c r="AA503" s="77"/>
      <c r="AB503" s="37"/>
      <c r="AC503" s="98"/>
      <c r="AD503" s="98"/>
      <c r="AE503" s="105"/>
      <c r="AF503" s="105"/>
      <c r="AG503" s="105"/>
      <c r="AH503" s="105"/>
      <c r="AQ503" s="116"/>
    </row>
    <row r="504" spans="1:43" s="89" customFormat="1" ht="103.5" customHeight="1">
      <c r="A504" s="52"/>
      <c r="B504" s="74"/>
      <c r="C504" s="74"/>
      <c r="D504" s="28" t="s">
        <v>1022</v>
      </c>
      <c r="E504" s="30">
        <v>84000</v>
      </c>
      <c r="F504" s="106"/>
      <c r="G504" s="16"/>
      <c r="H504" s="30"/>
      <c r="I504" s="106"/>
      <c r="J504" s="16"/>
      <c r="K504" s="32"/>
      <c r="L504" s="32"/>
      <c r="M504" s="32">
        <v>84000</v>
      </c>
      <c r="N504" s="32"/>
      <c r="O504" s="31"/>
      <c r="P504" s="32"/>
      <c r="Q504" s="32"/>
      <c r="R504" s="32"/>
      <c r="S504" s="77"/>
      <c r="T504" s="77"/>
      <c r="U504" s="77"/>
      <c r="V504" s="77"/>
      <c r="W504" s="77"/>
      <c r="X504" s="77"/>
      <c r="Y504" s="77"/>
      <c r="Z504" s="77"/>
      <c r="AA504" s="77"/>
      <c r="AB504" s="37"/>
      <c r="AC504" s="98"/>
      <c r="AD504" s="98"/>
      <c r="AE504" s="105"/>
      <c r="AF504" s="105"/>
      <c r="AG504" s="105"/>
      <c r="AH504" s="105"/>
      <c r="AQ504" s="116"/>
    </row>
    <row r="505" spans="1:34" s="89" customFormat="1" ht="139.5" customHeight="1">
      <c r="A505" s="16">
        <v>196</v>
      </c>
      <c r="B505" s="123" t="s">
        <v>975</v>
      </c>
      <c r="C505" s="123" t="s">
        <v>976</v>
      </c>
      <c r="D505" s="119" t="s">
        <v>974</v>
      </c>
      <c r="E505" s="30">
        <v>24000</v>
      </c>
      <c r="F505" s="106"/>
      <c r="G505" s="16"/>
      <c r="H505" s="30"/>
      <c r="I505" s="106"/>
      <c r="J505" s="16"/>
      <c r="K505" s="32"/>
      <c r="L505" s="32"/>
      <c r="M505" s="32"/>
      <c r="N505" s="32"/>
      <c r="O505" s="31">
        <v>24000</v>
      </c>
      <c r="P505" s="32"/>
      <c r="Q505" s="32"/>
      <c r="R505" s="32"/>
      <c r="S505" s="77"/>
      <c r="T505" s="77"/>
      <c r="U505" s="77"/>
      <c r="V505" s="77"/>
      <c r="W505" s="77"/>
      <c r="X505" s="77"/>
      <c r="Y505" s="77"/>
      <c r="Z505" s="77"/>
      <c r="AA505" s="77"/>
      <c r="AB505" s="37"/>
      <c r="AC505" s="98"/>
      <c r="AD505" s="98"/>
      <c r="AE505" s="105"/>
      <c r="AF505" s="105"/>
      <c r="AG505" s="105"/>
      <c r="AH505" s="105"/>
    </row>
    <row r="506" spans="1:34" s="89" customFormat="1" ht="76.5" customHeight="1">
      <c r="A506" s="16">
        <v>197</v>
      </c>
      <c r="B506" s="16" t="s">
        <v>1056</v>
      </c>
      <c r="C506" s="16" t="s">
        <v>1057</v>
      </c>
      <c r="D506" s="29" t="s">
        <v>979</v>
      </c>
      <c r="E506" s="30">
        <v>8000</v>
      </c>
      <c r="F506" s="106"/>
      <c r="G506" s="16"/>
      <c r="H506" s="30"/>
      <c r="I506" s="106"/>
      <c r="J506" s="16"/>
      <c r="K506" s="32"/>
      <c r="L506" s="32"/>
      <c r="M506" s="32"/>
      <c r="N506" s="32"/>
      <c r="O506" s="31">
        <v>8000</v>
      </c>
      <c r="P506" s="32"/>
      <c r="Q506" s="32"/>
      <c r="R506" s="32"/>
      <c r="S506" s="77"/>
      <c r="T506" s="77"/>
      <c r="U506" s="77"/>
      <c r="V506" s="77"/>
      <c r="W506" s="77"/>
      <c r="X506" s="77"/>
      <c r="Y506" s="77"/>
      <c r="Z506" s="77"/>
      <c r="AA506" s="77"/>
      <c r="AB506" s="37"/>
      <c r="AC506" s="98"/>
      <c r="AD506" s="98"/>
      <c r="AE506" s="105"/>
      <c r="AF506" s="105"/>
      <c r="AG506" s="105"/>
      <c r="AH506" s="105"/>
    </row>
    <row r="507" spans="1:34" s="89" customFormat="1" ht="76.5" customHeight="1">
      <c r="A507" s="16">
        <v>198</v>
      </c>
      <c r="B507" s="16" t="s">
        <v>977</v>
      </c>
      <c r="C507" s="16" t="s">
        <v>978</v>
      </c>
      <c r="D507" s="29" t="s">
        <v>980</v>
      </c>
      <c r="E507" s="30">
        <v>2000</v>
      </c>
      <c r="F507" s="106"/>
      <c r="G507" s="16"/>
      <c r="H507" s="30"/>
      <c r="I507" s="106"/>
      <c r="J507" s="16"/>
      <c r="K507" s="32"/>
      <c r="L507" s="32"/>
      <c r="M507" s="32"/>
      <c r="N507" s="32"/>
      <c r="O507" s="31">
        <v>2000</v>
      </c>
      <c r="P507" s="32"/>
      <c r="Q507" s="32"/>
      <c r="R507" s="32"/>
      <c r="S507" s="77"/>
      <c r="T507" s="77"/>
      <c r="U507" s="77"/>
      <c r="V507" s="77"/>
      <c r="W507" s="77"/>
      <c r="X507" s="77"/>
      <c r="Y507" s="77"/>
      <c r="Z507" s="77"/>
      <c r="AA507" s="77"/>
      <c r="AB507" s="37"/>
      <c r="AC507" s="98"/>
      <c r="AD507" s="98"/>
      <c r="AE507" s="105"/>
      <c r="AF507" s="105"/>
      <c r="AG507" s="105"/>
      <c r="AH507" s="105"/>
    </row>
    <row r="508" spans="1:34" s="89" customFormat="1" ht="87.75" customHeight="1">
      <c r="A508" s="16">
        <v>199</v>
      </c>
      <c r="B508" s="16" t="s">
        <v>1041</v>
      </c>
      <c r="C508" s="123" t="s">
        <v>1128</v>
      </c>
      <c r="D508" s="29" t="s">
        <v>981</v>
      </c>
      <c r="E508" s="30">
        <v>299934</v>
      </c>
      <c r="F508" s="106"/>
      <c r="G508" s="16"/>
      <c r="H508" s="30"/>
      <c r="I508" s="106"/>
      <c r="J508" s="16"/>
      <c r="K508" s="32"/>
      <c r="L508" s="32"/>
      <c r="M508" s="32"/>
      <c r="N508" s="32"/>
      <c r="O508" s="117">
        <v>50000</v>
      </c>
      <c r="P508" s="32"/>
      <c r="Q508" s="32"/>
      <c r="R508" s="32"/>
      <c r="S508" s="77"/>
      <c r="T508" s="77"/>
      <c r="U508" s="77"/>
      <c r="V508" s="77"/>
      <c r="W508" s="77"/>
      <c r="X508" s="77"/>
      <c r="Y508" s="77"/>
      <c r="Z508" s="77"/>
      <c r="AA508" s="77"/>
      <c r="AB508" s="37" t="s">
        <v>190</v>
      </c>
      <c r="AC508" s="98"/>
      <c r="AD508" s="98"/>
      <c r="AE508" s="105"/>
      <c r="AF508" s="105"/>
      <c r="AG508" s="105"/>
      <c r="AH508" s="105"/>
    </row>
    <row r="509" spans="1:34" s="89" customFormat="1" ht="147.75" customHeight="1">
      <c r="A509" s="16">
        <v>200</v>
      </c>
      <c r="B509" s="16" t="s">
        <v>985</v>
      </c>
      <c r="C509" s="16" t="s">
        <v>986</v>
      </c>
      <c r="D509" s="29" t="s">
        <v>1023</v>
      </c>
      <c r="E509" s="30"/>
      <c r="F509" s="106"/>
      <c r="G509" s="16"/>
      <c r="H509" s="30"/>
      <c r="I509" s="106"/>
      <c r="J509" s="16"/>
      <c r="K509" s="32"/>
      <c r="L509" s="32"/>
      <c r="M509" s="32"/>
      <c r="N509" s="117"/>
      <c r="O509" s="117">
        <v>3000</v>
      </c>
      <c r="P509" s="117"/>
      <c r="Q509" s="117"/>
      <c r="R509" s="117"/>
      <c r="S509" s="118"/>
      <c r="T509" s="118"/>
      <c r="U509" s="118"/>
      <c r="V509" s="118"/>
      <c r="W509" s="118"/>
      <c r="X509" s="118"/>
      <c r="Y509" s="118"/>
      <c r="Z509" s="118"/>
      <c r="AA509" s="118"/>
      <c r="AB509" s="120" t="s">
        <v>1030</v>
      </c>
      <c r="AC509" s="98"/>
      <c r="AD509" s="98"/>
      <c r="AE509" s="105"/>
      <c r="AF509" s="105"/>
      <c r="AG509" s="105"/>
      <c r="AH509" s="105"/>
    </row>
    <row r="510" spans="1:34" s="89" customFormat="1" ht="196.5" customHeight="1">
      <c r="A510" s="16">
        <v>201</v>
      </c>
      <c r="B510" s="16" t="s">
        <v>1145</v>
      </c>
      <c r="C510" s="16" t="s">
        <v>1147</v>
      </c>
      <c r="D510" s="29" t="s">
        <v>987</v>
      </c>
      <c r="E510" s="30">
        <v>60000</v>
      </c>
      <c r="F510" s="106"/>
      <c r="G510" s="16"/>
      <c r="H510" s="30"/>
      <c r="I510" s="106"/>
      <c r="J510" s="16"/>
      <c r="K510" s="32"/>
      <c r="L510" s="32"/>
      <c r="M510" s="32"/>
      <c r="N510" s="32"/>
      <c r="O510" s="31">
        <v>60000</v>
      </c>
      <c r="P510" s="32"/>
      <c r="Q510" s="32"/>
      <c r="R510" s="32"/>
      <c r="S510" s="77"/>
      <c r="T510" s="77"/>
      <c r="U510" s="77"/>
      <c r="V510" s="77"/>
      <c r="W510" s="77"/>
      <c r="X510" s="77"/>
      <c r="Y510" s="77"/>
      <c r="Z510" s="77"/>
      <c r="AA510" s="77"/>
      <c r="AB510" s="37"/>
      <c r="AC510" s="98"/>
      <c r="AD510" s="98"/>
      <c r="AE510" s="105"/>
      <c r="AF510" s="105"/>
      <c r="AG510" s="105"/>
      <c r="AH510" s="105"/>
    </row>
    <row r="511" spans="1:34" s="89" customFormat="1" ht="120.75" customHeight="1">
      <c r="A511" s="16">
        <v>202</v>
      </c>
      <c r="B511" s="16" t="s">
        <v>988</v>
      </c>
      <c r="C511" s="16" t="s">
        <v>990</v>
      </c>
      <c r="D511" s="29" t="s">
        <v>989</v>
      </c>
      <c r="E511" s="30"/>
      <c r="F511" s="106"/>
      <c r="G511" s="16"/>
      <c r="H511" s="30"/>
      <c r="I511" s="106"/>
      <c r="J511" s="16"/>
      <c r="K511" s="32"/>
      <c r="L511" s="32"/>
      <c r="M511" s="32"/>
      <c r="N511" s="32">
        <v>1000</v>
      </c>
      <c r="O511" s="31"/>
      <c r="P511" s="32"/>
      <c r="Q511" s="32"/>
      <c r="R511" s="32"/>
      <c r="S511" s="77"/>
      <c r="T511" s="77"/>
      <c r="U511" s="77"/>
      <c r="V511" s="77"/>
      <c r="W511" s="77"/>
      <c r="X511" s="77"/>
      <c r="Y511" s="77"/>
      <c r="Z511" s="77"/>
      <c r="AA511" s="77"/>
      <c r="AB511" s="37" t="s">
        <v>306</v>
      </c>
      <c r="AC511" s="98"/>
      <c r="AD511" s="98"/>
      <c r="AE511" s="105"/>
      <c r="AF511" s="105"/>
      <c r="AG511" s="105"/>
      <c r="AH511" s="105"/>
    </row>
    <row r="512" spans="1:34" s="89" customFormat="1" ht="231" customHeight="1">
      <c r="A512" s="63">
        <v>203</v>
      </c>
      <c r="B512" s="63" t="s">
        <v>991</v>
      </c>
      <c r="C512" s="63" t="s">
        <v>1001</v>
      </c>
      <c r="D512" s="29" t="s">
        <v>992</v>
      </c>
      <c r="E512" s="30"/>
      <c r="F512" s="106"/>
      <c r="G512" s="16"/>
      <c r="H512" s="30"/>
      <c r="I512" s="106"/>
      <c r="J512" s="16"/>
      <c r="K512" s="32"/>
      <c r="L512" s="32"/>
      <c r="M512" s="32"/>
      <c r="N512" s="32"/>
      <c r="O512" s="31"/>
      <c r="P512" s="32"/>
      <c r="Q512" s="32"/>
      <c r="R512" s="32"/>
      <c r="S512" s="77"/>
      <c r="T512" s="77"/>
      <c r="U512" s="77"/>
      <c r="V512" s="77"/>
      <c r="W512" s="77"/>
      <c r="X512" s="77"/>
      <c r="Y512" s="77"/>
      <c r="Z512" s="77"/>
      <c r="AA512" s="77"/>
      <c r="AB512" s="37" t="s">
        <v>830</v>
      </c>
      <c r="AC512" s="98"/>
      <c r="AD512" s="98"/>
      <c r="AE512" s="105"/>
      <c r="AF512" s="105"/>
      <c r="AG512" s="105"/>
      <c r="AH512" s="105"/>
    </row>
    <row r="513" spans="1:42" s="89" customFormat="1" ht="75" customHeight="1">
      <c r="A513" s="64"/>
      <c r="B513" s="64"/>
      <c r="C513" s="64"/>
      <c r="D513" s="29" t="s">
        <v>993</v>
      </c>
      <c r="E513" s="30"/>
      <c r="F513" s="106"/>
      <c r="G513" s="16"/>
      <c r="H513" s="30"/>
      <c r="I513" s="106"/>
      <c r="J513" s="16"/>
      <c r="K513" s="32"/>
      <c r="L513" s="32"/>
      <c r="M513" s="32"/>
      <c r="N513" s="32"/>
      <c r="O513" s="31">
        <v>1000</v>
      </c>
      <c r="P513" s="32"/>
      <c r="Q513" s="32"/>
      <c r="R513" s="32"/>
      <c r="S513" s="77"/>
      <c r="T513" s="77"/>
      <c r="U513" s="77"/>
      <c r="V513" s="77"/>
      <c r="W513" s="77"/>
      <c r="X513" s="77"/>
      <c r="Y513" s="77"/>
      <c r="Z513" s="77"/>
      <c r="AA513" s="77"/>
      <c r="AB513" s="37"/>
      <c r="AC513" s="98"/>
      <c r="AD513" s="98"/>
      <c r="AE513" s="105"/>
      <c r="AF513" s="105"/>
      <c r="AG513" s="105"/>
      <c r="AH513" s="105"/>
      <c r="AP513" s="89">
        <v>1000</v>
      </c>
    </row>
    <row r="514" spans="1:42" s="89" customFormat="1" ht="81" customHeight="1">
      <c r="A514" s="64"/>
      <c r="B514" s="64"/>
      <c r="C514" s="64"/>
      <c r="D514" s="29" t="s">
        <v>994</v>
      </c>
      <c r="E514" s="30"/>
      <c r="F514" s="106"/>
      <c r="G514" s="16"/>
      <c r="H514" s="30"/>
      <c r="I514" s="106"/>
      <c r="J514" s="16"/>
      <c r="K514" s="32"/>
      <c r="L514" s="32"/>
      <c r="M514" s="32"/>
      <c r="N514" s="32"/>
      <c r="O514" s="31">
        <v>1000</v>
      </c>
      <c r="P514" s="32"/>
      <c r="Q514" s="32"/>
      <c r="R514" s="32"/>
      <c r="S514" s="77"/>
      <c r="T514" s="77"/>
      <c r="U514" s="77"/>
      <c r="V514" s="77"/>
      <c r="W514" s="77"/>
      <c r="X514" s="77"/>
      <c r="Y514" s="77"/>
      <c r="Z514" s="77"/>
      <c r="AA514" s="77"/>
      <c r="AB514" s="37"/>
      <c r="AC514" s="98"/>
      <c r="AD514" s="98"/>
      <c r="AE514" s="105"/>
      <c r="AF514" s="105"/>
      <c r="AG514" s="105"/>
      <c r="AH514" s="105"/>
      <c r="AP514" s="89">
        <v>1000</v>
      </c>
    </row>
    <row r="515" spans="1:42" s="89" customFormat="1" ht="60.75" customHeight="1">
      <c r="A515" s="64"/>
      <c r="B515" s="64"/>
      <c r="C515" s="64"/>
      <c r="D515" s="29" t="s">
        <v>996</v>
      </c>
      <c r="E515" s="30"/>
      <c r="F515" s="106"/>
      <c r="G515" s="16"/>
      <c r="H515" s="30"/>
      <c r="I515" s="106"/>
      <c r="J515" s="16"/>
      <c r="K515" s="32"/>
      <c r="L515" s="32"/>
      <c r="M515" s="32"/>
      <c r="N515" s="32"/>
      <c r="O515" s="31">
        <v>1000</v>
      </c>
      <c r="P515" s="32"/>
      <c r="Q515" s="32"/>
      <c r="R515" s="32"/>
      <c r="S515" s="77"/>
      <c r="T515" s="77"/>
      <c r="U515" s="77"/>
      <c r="V515" s="77"/>
      <c r="W515" s="77"/>
      <c r="X515" s="77"/>
      <c r="Y515" s="77"/>
      <c r="Z515" s="77"/>
      <c r="AA515" s="77"/>
      <c r="AB515" s="37"/>
      <c r="AC515" s="98"/>
      <c r="AD515" s="98"/>
      <c r="AE515" s="105"/>
      <c r="AF515" s="105"/>
      <c r="AG515" s="105"/>
      <c r="AH515" s="105"/>
      <c r="AP515" s="89">
        <v>1000</v>
      </c>
    </row>
    <row r="516" spans="1:42" s="89" customFormat="1" ht="81" customHeight="1">
      <c r="A516" s="64"/>
      <c r="B516" s="64"/>
      <c r="C516" s="64"/>
      <c r="D516" s="29" t="s">
        <v>995</v>
      </c>
      <c r="E516" s="30"/>
      <c r="F516" s="106"/>
      <c r="G516" s="16"/>
      <c r="H516" s="30"/>
      <c r="I516" s="106"/>
      <c r="J516" s="16"/>
      <c r="K516" s="32"/>
      <c r="L516" s="32"/>
      <c r="M516" s="32"/>
      <c r="N516" s="32"/>
      <c r="O516" s="31">
        <v>1000</v>
      </c>
      <c r="P516" s="32"/>
      <c r="Q516" s="32"/>
      <c r="R516" s="32"/>
      <c r="S516" s="77"/>
      <c r="T516" s="77"/>
      <c r="U516" s="77"/>
      <c r="V516" s="77"/>
      <c r="W516" s="77"/>
      <c r="X516" s="77"/>
      <c r="Y516" s="77"/>
      <c r="Z516" s="77"/>
      <c r="AA516" s="77"/>
      <c r="AB516" s="37"/>
      <c r="AC516" s="98"/>
      <c r="AD516" s="98"/>
      <c r="AE516" s="105"/>
      <c r="AF516" s="105"/>
      <c r="AG516" s="105"/>
      <c r="AH516" s="105"/>
      <c r="AP516" s="89">
        <v>1000</v>
      </c>
    </row>
    <row r="517" spans="1:42" s="89" customFormat="1" ht="84" customHeight="1">
      <c r="A517" s="64"/>
      <c r="B517" s="64"/>
      <c r="C517" s="64"/>
      <c r="D517" s="29" t="s">
        <v>998</v>
      </c>
      <c r="E517" s="30"/>
      <c r="F517" s="106"/>
      <c r="G517" s="16"/>
      <c r="H517" s="30"/>
      <c r="I517" s="106"/>
      <c r="J517" s="16"/>
      <c r="K517" s="32"/>
      <c r="L517" s="32"/>
      <c r="M517" s="32"/>
      <c r="N517" s="32"/>
      <c r="O517" s="31">
        <v>2000</v>
      </c>
      <c r="P517" s="32"/>
      <c r="Q517" s="32"/>
      <c r="R517" s="32"/>
      <c r="S517" s="77"/>
      <c r="T517" s="77"/>
      <c r="U517" s="77"/>
      <c r="V517" s="77"/>
      <c r="W517" s="77"/>
      <c r="X517" s="77"/>
      <c r="Y517" s="77"/>
      <c r="Z517" s="77"/>
      <c r="AA517" s="77"/>
      <c r="AB517" s="37"/>
      <c r="AC517" s="98"/>
      <c r="AD517" s="98"/>
      <c r="AE517" s="105"/>
      <c r="AF517" s="105"/>
      <c r="AG517" s="105"/>
      <c r="AH517" s="105"/>
      <c r="AP517" s="89">
        <v>2000</v>
      </c>
    </row>
    <row r="518" spans="1:42" s="89" customFormat="1" ht="65.25" customHeight="1">
      <c r="A518" s="52"/>
      <c r="B518" s="52"/>
      <c r="C518" s="52"/>
      <c r="D518" s="29" t="s">
        <v>997</v>
      </c>
      <c r="E518" s="30">
        <v>4800</v>
      </c>
      <c r="F518" s="106"/>
      <c r="G518" s="16"/>
      <c r="H518" s="30"/>
      <c r="I518" s="106"/>
      <c r="J518" s="16"/>
      <c r="K518" s="32"/>
      <c r="L518" s="32"/>
      <c r="M518" s="32"/>
      <c r="N518" s="32"/>
      <c r="O518" s="31">
        <v>4000</v>
      </c>
      <c r="P518" s="32"/>
      <c r="Q518" s="32"/>
      <c r="R518" s="32"/>
      <c r="S518" s="77"/>
      <c r="T518" s="77"/>
      <c r="U518" s="77"/>
      <c r="V518" s="77"/>
      <c r="W518" s="77"/>
      <c r="X518" s="77"/>
      <c r="Y518" s="77"/>
      <c r="Z518" s="77"/>
      <c r="AA518" s="77"/>
      <c r="AB518" s="37" t="s">
        <v>999</v>
      </c>
      <c r="AC518" s="98"/>
      <c r="AD518" s="98"/>
      <c r="AE518" s="105"/>
      <c r="AF518" s="105"/>
      <c r="AG518" s="105"/>
      <c r="AH518" s="105"/>
      <c r="AP518" s="89">
        <v>4000</v>
      </c>
    </row>
    <row r="519" spans="1:34" s="89" customFormat="1" ht="260.25" customHeight="1">
      <c r="A519" s="63">
        <v>204</v>
      </c>
      <c r="B519" s="63" t="s">
        <v>1000</v>
      </c>
      <c r="C519" s="63" t="s">
        <v>1002</v>
      </c>
      <c r="D519" s="29" t="s">
        <v>1003</v>
      </c>
      <c r="E519" s="30"/>
      <c r="F519" s="106"/>
      <c r="G519" s="16"/>
      <c r="H519" s="30"/>
      <c r="I519" s="106"/>
      <c r="J519" s="16"/>
      <c r="K519" s="32"/>
      <c r="L519" s="32"/>
      <c r="M519" s="32"/>
      <c r="N519" s="32"/>
      <c r="O519" s="31"/>
      <c r="P519" s="32"/>
      <c r="Q519" s="32"/>
      <c r="R519" s="32"/>
      <c r="S519" s="77"/>
      <c r="T519" s="77"/>
      <c r="U519" s="77"/>
      <c r="V519" s="77"/>
      <c r="W519" s="77"/>
      <c r="X519" s="77"/>
      <c r="Y519" s="77"/>
      <c r="Z519" s="77"/>
      <c r="AA519" s="77"/>
      <c r="AB519" s="37" t="s">
        <v>830</v>
      </c>
      <c r="AC519" s="98"/>
      <c r="AD519" s="98"/>
      <c r="AE519" s="105"/>
      <c r="AF519" s="105"/>
      <c r="AG519" s="105"/>
      <c r="AH519" s="105"/>
    </row>
    <row r="520" spans="1:42" s="89" customFormat="1" ht="84" customHeight="1">
      <c r="A520" s="64"/>
      <c r="B520" s="64"/>
      <c r="C520" s="64"/>
      <c r="D520" s="29" t="s">
        <v>1004</v>
      </c>
      <c r="E520" s="30"/>
      <c r="F520" s="106"/>
      <c r="G520" s="16"/>
      <c r="H520" s="30"/>
      <c r="I520" s="106"/>
      <c r="J520" s="16"/>
      <c r="K520" s="32"/>
      <c r="L520" s="32"/>
      <c r="M520" s="32"/>
      <c r="N520" s="32"/>
      <c r="O520" s="31">
        <v>1000</v>
      </c>
      <c r="P520" s="32"/>
      <c r="Q520" s="32"/>
      <c r="R520" s="32"/>
      <c r="S520" s="77"/>
      <c r="T520" s="77"/>
      <c r="U520" s="77"/>
      <c r="V520" s="77"/>
      <c r="W520" s="77"/>
      <c r="X520" s="77"/>
      <c r="Y520" s="77"/>
      <c r="Z520" s="77"/>
      <c r="AA520" s="77"/>
      <c r="AB520" s="37"/>
      <c r="AC520" s="98"/>
      <c r="AD520" s="98"/>
      <c r="AE520" s="105"/>
      <c r="AF520" s="105"/>
      <c r="AG520" s="105"/>
      <c r="AH520" s="105"/>
      <c r="AP520" s="89">
        <v>1000</v>
      </c>
    </row>
    <row r="521" spans="1:42" s="89" customFormat="1" ht="58.5" customHeight="1">
      <c r="A521" s="64"/>
      <c r="B521" s="64"/>
      <c r="C521" s="64"/>
      <c r="D521" s="29" t="s">
        <v>1005</v>
      </c>
      <c r="E521" s="30"/>
      <c r="F521" s="106"/>
      <c r="G521" s="16"/>
      <c r="H521" s="30"/>
      <c r="I521" s="106"/>
      <c r="J521" s="16"/>
      <c r="K521" s="32"/>
      <c r="L521" s="32"/>
      <c r="M521" s="32"/>
      <c r="N521" s="32"/>
      <c r="O521" s="31">
        <v>1000</v>
      </c>
      <c r="P521" s="32"/>
      <c r="Q521" s="32"/>
      <c r="R521" s="32"/>
      <c r="S521" s="77"/>
      <c r="T521" s="77"/>
      <c r="U521" s="77"/>
      <c r="V521" s="77"/>
      <c r="W521" s="77"/>
      <c r="X521" s="77"/>
      <c r="Y521" s="77"/>
      <c r="Z521" s="77"/>
      <c r="AA521" s="77"/>
      <c r="AB521" s="37"/>
      <c r="AC521" s="98"/>
      <c r="AD521" s="98"/>
      <c r="AE521" s="105"/>
      <c r="AF521" s="105"/>
      <c r="AG521" s="105"/>
      <c r="AH521" s="105"/>
      <c r="AP521" s="89">
        <v>1000</v>
      </c>
    </row>
    <row r="522" spans="1:42" s="89" customFormat="1" ht="60" customHeight="1">
      <c r="A522" s="64"/>
      <c r="B522" s="64"/>
      <c r="C522" s="64"/>
      <c r="D522" s="29" t="s">
        <v>1006</v>
      </c>
      <c r="E522" s="30"/>
      <c r="F522" s="106"/>
      <c r="G522" s="16"/>
      <c r="H522" s="30"/>
      <c r="I522" s="106"/>
      <c r="J522" s="16"/>
      <c r="K522" s="32"/>
      <c r="L522" s="32"/>
      <c r="M522" s="32"/>
      <c r="N522" s="32"/>
      <c r="O522" s="31">
        <v>1000</v>
      </c>
      <c r="P522" s="32"/>
      <c r="Q522" s="32"/>
      <c r="R522" s="32"/>
      <c r="S522" s="77"/>
      <c r="T522" s="77"/>
      <c r="U522" s="77"/>
      <c r="V522" s="77"/>
      <c r="W522" s="77"/>
      <c r="X522" s="77"/>
      <c r="Y522" s="77"/>
      <c r="Z522" s="77"/>
      <c r="AA522" s="77"/>
      <c r="AB522" s="37"/>
      <c r="AC522" s="98"/>
      <c r="AD522" s="98"/>
      <c r="AE522" s="105"/>
      <c r="AF522" s="105"/>
      <c r="AG522" s="105"/>
      <c r="AH522" s="105"/>
      <c r="AP522" s="89">
        <v>1000</v>
      </c>
    </row>
    <row r="523" spans="1:42" s="89" customFormat="1" ht="72" customHeight="1">
      <c r="A523" s="64"/>
      <c r="B523" s="64"/>
      <c r="C523" s="64"/>
      <c r="D523" s="29" t="s">
        <v>1007</v>
      </c>
      <c r="E523" s="30"/>
      <c r="F523" s="106"/>
      <c r="G523" s="16"/>
      <c r="H523" s="30"/>
      <c r="I523" s="106"/>
      <c r="J523" s="16"/>
      <c r="K523" s="32"/>
      <c r="L523" s="32"/>
      <c r="M523" s="32"/>
      <c r="N523" s="32"/>
      <c r="O523" s="31">
        <v>750</v>
      </c>
      <c r="P523" s="32"/>
      <c r="Q523" s="32"/>
      <c r="R523" s="32"/>
      <c r="S523" s="77"/>
      <c r="T523" s="77"/>
      <c r="U523" s="77"/>
      <c r="V523" s="77"/>
      <c r="W523" s="77"/>
      <c r="X523" s="77"/>
      <c r="Y523" s="77"/>
      <c r="Z523" s="77"/>
      <c r="AA523" s="77"/>
      <c r="AB523" s="37"/>
      <c r="AC523" s="98"/>
      <c r="AD523" s="98"/>
      <c r="AE523" s="105"/>
      <c r="AF523" s="105"/>
      <c r="AG523" s="105"/>
      <c r="AH523" s="105"/>
      <c r="AP523" s="89">
        <v>750</v>
      </c>
    </row>
    <row r="524" spans="1:42" s="89" customFormat="1" ht="57" customHeight="1">
      <c r="A524" s="64"/>
      <c r="B524" s="64"/>
      <c r="C524" s="64"/>
      <c r="D524" s="29" t="s">
        <v>1008</v>
      </c>
      <c r="E524" s="30"/>
      <c r="F524" s="106"/>
      <c r="G524" s="16"/>
      <c r="H524" s="30"/>
      <c r="I524" s="106"/>
      <c r="J524" s="16"/>
      <c r="K524" s="32"/>
      <c r="L524" s="32"/>
      <c r="M524" s="32"/>
      <c r="N524" s="32"/>
      <c r="O524" s="31">
        <v>5000</v>
      </c>
      <c r="P524" s="32"/>
      <c r="Q524" s="32"/>
      <c r="R524" s="32"/>
      <c r="S524" s="77"/>
      <c r="T524" s="77"/>
      <c r="U524" s="77"/>
      <c r="V524" s="77"/>
      <c r="W524" s="77"/>
      <c r="X524" s="77"/>
      <c r="Y524" s="77"/>
      <c r="Z524" s="77"/>
      <c r="AA524" s="77"/>
      <c r="AB524" s="37"/>
      <c r="AC524" s="98"/>
      <c r="AD524" s="98"/>
      <c r="AE524" s="105"/>
      <c r="AF524" s="105"/>
      <c r="AG524" s="105"/>
      <c r="AH524" s="105"/>
      <c r="AP524" s="89">
        <v>5000</v>
      </c>
    </row>
    <row r="525" spans="1:42" s="89" customFormat="1" ht="77.25" customHeight="1">
      <c r="A525" s="64"/>
      <c r="B525" s="64"/>
      <c r="C525" s="64"/>
      <c r="D525" s="29" t="s">
        <v>1009</v>
      </c>
      <c r="E525" s="30"/>
      <c r="F525" s="106"/>
      <c r="G525" s="16"/>
      <c r="H525" s="30"/>
      <c r="I525" s="106"/>
      <c r="J525" s="16"/>
      <c r="K525" s="32"/>
      <c r="L525" s="32"/>
      <c r="M525" s="32"/>
      <c r="N525" s="32"/>
      <c r="O525" s="31">
        <v>500</v>
      </c>
      <c r="P525" s="32"/>
      <c r="Q525" s="32"/>
      <c r="R525" s="32"/>
      <c r="S525" s="77"/>
      <c r="T525" s="77"/>
      <c r="U525" s="77"/>
      <c r="V525" s="77"/>
      <c r="W525" s="77"/>
      <c r="X525" s="77"/>
      <c r="Y525" s="77"/>
      <c r="Z525" s="77"/>
      <c r="AA525" s="77"/>
      <c r="AB525" s="37"/>
      <c r="AC525" s="98"/>
      <c r="AD525" s="98"/>
      <c r="AE525" s="105"/>
      <c r="AF525" s="105"/>
      <c r="AG525" s="105"/>
      <c r="AH525" s="105"/>
      <c r="AP525" s="89">
        <v>500</v>
      </c>
    </row>
    <row r="526" spans="1:42" s="89" customFormat="1" ht="83.25" customHeight="1">
      <c r="A526" s="52"/>
      <c r="B526" s="52"/>
      <c r="C526" s="52"/>
      <c r="D526" s="29" t="s">
        <v>1010</v>
      </c>
      <c r="E526" s="30"/>
      <c r="F526" s="106"/>
      <c r="G526" s="16"/>
      <c r="H526" s="30"/>
      <c r="I526" s="106"/>
      <c r="J526" s="16"/>
      <c r="K526" s="32"/>
      <c r="L526" s="32"/>
      <c r="M526" s="32"/>
      <c r="N526" s="32"/>
      <c r="O526" s="31">
        <v>750</v>
      </c>
      <c r="P526" s="32"/>
      <c r="Q526" s="32"/>
      <c r="R526" s="32"/>
      <c r="S526" s="77"/>
      <c r="T526" s="77"/>
      <c r="U526" s="77"/>
      <c r="V526" s="77"/>
      <c r="W526" s="77"/>
      <c r="X526" s="77"/>
      <c r="Y526" s="77"/>
      <c r="Z526" s="77"/>
      <c r="AA526" s="77"/>
      <c r="AB526" s="37"/>
      <c r="AC526" s="98"/>
      <c r="AD526" s="98"/>
      <c r="AE526" s="105"/>
      <c r="AF526" s="105"/>
      <c r="AG526" s="105"/>
      <c r="AH526" s="105"/>
      <c r="AP526" s="89">
        <v>750</v>
      </c>
    </row>
    <row r="527" spans="1:42" s="89" customFormat="1" ht="120" customHeight="1">
      <c r="A527" s="16">
        <v>205</v>
      </c>
      <c r="B527" s="16" t="s">
        <v>1020</v>
      </c>
      <c r="C527" s="16" t="s">
        <v>1011</v>
      </c>
      <c r="D527" s="29" t="s">
        <v>1012</v>
      </c>
      <c r="E527" s="30"/>
      <c r="F527" s="106"/>
      <c r="G527" s="16"/>
      <c r="H527" s="30"/>
      <c r="I527" s="106"/>
      <c r="J527" s="16"/>
      <c r="K527" s="32"/>
      <c r="L527" s="32"/>
      <c r="M527" s="32"/>
      <c r="N527" s="32"/>
      <c r="O527" s="31">
        <v>10000</v>
      </c>
      <c r="P527" s="32"/>
      <c r="Q527" s="32"/>
      <c r="R527" s="32"/>
      <c r="S527" s="77"/>
      <c r="T527" s="77"/>
      <c r="U527" s="77"/>
      <c r="V527" s="77"/>
      <c r="W527" s="77"/>
      <c r="X527" s="77"/>
      <c r="Y527" s="77"/>
      <c r="Z527" s="77"/>
      <c r="AA527" s="77"/>
      <c r="AB527" s="37" t="s">
        <v>944</v>
      </c>
      <c r="AC527" s="98"/>
      <c r="AD527" s="98"/>
      <c r="AE527" s="105"/>
      <c r="AF527" s="105"/>
      <c r="AG527" s="105"/>
      <c r="AH527" s="105"/>
      <c r="AP527" s="89">
        <v>10000</v>
      </c>
    </row>
    <row r="528" spans="1:42" s="89" customFormat="1" ht="140.25" customHeight="1">
      <c r="A528" s="16">
        <v>206</v>
      </c>
      <c r="B528" s="16" t="s">
        <v>1013</v>
      </c>
      <c r="C528" s="16" t="s">
        <v>1015</v>
      </c>
      <c r="D528" s="29" t="s">
        <v>1014</v>
      </c>
      <c r="E528" s="128"/>
      <c r="F528" s="106"/>
      <c r="G528" s="16"/>
      <c r="H528" s="30"/>
      <c r="I528" s="106"/>
      <c r="J528" s="16"/>
      <c r="K528" s="32"/>
      <c r="L528" s="32"/>
      <c r="M528" s="32"/>
      <c r="N528" s="32"/>
      <c r="O528" s="31">
        <v>10000</v>
      </c>
      <c r="P528" s="32"/>
      <c r="Q528" s="32"/>
      <c r="R528" s="32"/>
      <c r="S528" s="77"/>
      <c r="T528" s="77"/>
      <c r="U528" s="77"/>
      <c r="V528" s="77"/>
      <c r="W528" s="77"/>
      <c r="X528" s="77"/>
      <c r="Y528" s="77"/>
      <c r="Z528" s="77"/>
      <c r="AA528" s="77"/>
      <c r="AB528" s="37" t="s">
        <v>830</v>
      </c>
      <c r="AC528" s="98"/>
      <c r="AD528" s="98"/>
      <c r="AE528" s="105"/>
      <c r="AF528" s="105"/>
      <c r="AG528" s="105"/>
      <c r="AH528" s="105"/>
      <c r="AP528" s="89">
        <v>10000</v>
      </c>
    </row>
    <row r="529" spans="1:34" s="89" customFormat="1" ht="136.5" customHeight="1">
      <c r="A529" s="16">
        <v>207</v>
      </c>
      <c r="B529" s="16" t="s">
        <v>1140</v>
      </c>
      <c r="C529" s="16" t="s">
        <v>1141</v>
      </c>
      <c r="D529" s="29" t="s">
        <v>1024</v>
      </c>
      <c r="E529" s="30">
        <v>253711</v>
      </c>
      <c r="F529" s="106"/>
      <c r="G529" s="16"/>
      <c r="H529" s="30"/>
      <c r="I529" s="106"/>
      <c r="J529" s="16"/>
      <c r="K529" s="32"/>
      <c r="L529" s="32"/>
      <c r="M529" s="32"/>
      <c r="N529" s="32"/>
      <c r="O529" s="117">
        <v>250000</v>
      </c>
      <c r="P529" s="32"/>
      <c r="Q529" s="32"/>
      <c r="R529" s="32"/>
      <c r="S529" s="77"/>
      <c r="T529" s="77"/>
      <c r="U529" s="77"/>
      <c r="V529" s="77"/>
      <c r="W529" s="77"/>
      <c r="X529" s="77"/>
      <c r="Y529" s="77"/>
      <c r="Z529" s="77"/>
      <c r="AA529" s="77"/>
      <c r="AB529" s="37" t="s">
        <v>1043</v>
      </c>
      <c r="AC529" s="98"/>
      <c r="AD529" s="98"/>
      <c r="AE529" s="105"/>
      <c r="AF529" s="105"/>
      <c r="AG529" s="105"/>
      <c r="AH529" s="105"/>
    </row>
    <row r="530" spans="1:34" s="89" customFormat="1" ht="96.75" customHeight="1">
      <c r="A530" s="16">
        <v>208</v>
      </c>
      <c r="B530" s="16" t="s">
        <v>1138</v>
      </c>
      <c r="C530" s="16" t="s">
        <v>1139</v>
      </c>
      <c r="D530" s="29" t="s">
        <v>1037</v>
      </c>
      <c r="E530" s="30">
        <v>40890</v>
      </c>
      <c r="F530" s="106"/>
      <c r="G530" s="16"/>
      <c r="H530" s="30"/>
      <c r="I530" s="106"/>
      <c r="J530" s="16"/>
      <c r="K530" s="32"/>
      <c r="L530" s="32"/>
      <c r="M530" s="32"/>
      <c r="N530" s="32"/>
      <c r="O530" s="31">
        <v>40890</v>
      </c>
      <c r="P530" s="32"/>
      <c r="Q530" s="32"/>
      <c r="R530" s="32"/>
      <c r="S530" s="77"/>
      <c r="T530" s="77"/>
      <c r="U530" s="77"/>
      <c r="V530" s="77"/>
      <c r="W530" s="77"/>
      <c r="X530" s="77"/>
      <c r="Y530" s="77"/>
      <c r="Z530" s="77"/>
      <c r="AA530" s="77"/>
      <c r="AB530" s="37" t="s">
        <v>1044</v>
      </c>
      <c r="AC530" s="98"/>
      <c r="AD530" s="98"/>
      <c r="AE530" s="105"/>
      <c r="AF530" s="105"/>
      <c r="AG530" s="105"/>
      <c r="AH530" s="105"/>
    </row>
    <row r="531" spans="1:34" s="89" customFormat="1" ht="96.75" customHeight="1">
      <c r="A531" s="16">
        <v>209</v>
      </c>
      <c r="B531" s="16" t="s">
        <v>1039</v>
      </c>
      <c r="C531" s="16" t="s">
        <v>1040</v>
      </c>
      <c r="D531" s="29" t="s">
        <v>1038</v>
      </c>
      <c r="E531" s="30">
        <v>22260</v>
      </c>
      <c r="F531" s="106"/>
      <c r="G531" s="16"/>
      <c r="H531" s="30"/>
      <c r="I531" s="106"/>
      <c r="J531" s="16"/>
      <c r="K531" s="32"/>
      <c r="L531" s="32"/>
      <c r="M531" s="32"/>
      <c r="N531" s="32"/>
      <c r="O531" s="31">
        <v>22260</v>
      </c>
      <c r="P531" s="32"/>
      <c r="Q531" s="32"/>
      <c r="R531" s="32"/>
      <c r="S531" s="77"/>
      <c r="T531" s="77"/>
      <c r="U531" s="77"/>
      <c r="V531" s="77"/>
      <c r="W531" s="77"/>
      <c r="X531" s="77"/>
      <c r="Y531" s="77"/>
      <c r="Z531" s="77"/>
      <c r="AA531" s="77"/>
      <c r="AB531" s="37"/>
      <c r="AC531" s="98"/>
      <c r="AD531" s="98"/>
      <c r="AE531" s="105"/>
      <c r="AF531" s="105"/>
      <c r="AG531" s="105"/>
      <c r="AH531" s="105"/>
    </row>
    <row r="532" spans="1:34" s="89" customFormat="1" ht="138" customHeight="1">
      <c r="A532" s="16">
        <v>210</v>
      </c>
      <c r="B532" s="16" t="s">
        <v>1035</v>
      </c>
      <c r="C532" s="16" t="s">
        <v>28</v>
      </c>
      <c r="D532" s="29" t="s">
        <v>1036</v>
      </c>
      <c r="E532" s="30">
        <v>10000</v>
      </c>
      <c r="F532" s="106"/>
      <c r="G532" s="16"/>
      <c r="H532" s="30"/>
      <c r="I532" s="106"/>
      <c r="J532" s="16"/>
      <c r="K532" s="32"/>
      <c r="L532" s="32"/>
      <c r="M532" s="32"/>
      <c r="N532" s="32"/>
      <c r="O532" s="31">
        <v>10000</v>
      </c>
      <c r="P532" s="32"/>
      <c r="Q532" s="32"/>
      <c r="R532" s="32"/>
      <c r="S532" s="77"/>
      <c r="T532" s="77"/>
      <c r="U532" s="77"/>
      <c r="V532" s="77"/>
      <c r="W532" s="77"/>
      <c r="X532" s="77"/>
      <c r="Y532" s="77"/>
      <c r="Z532" s="77"/>
      <c r="AA532" s="77"/>
      <c r="AB532" s="37" t="s">
        <v>570</v>
      </c>
      <c r="AC532" s="98"/>
      <c r="AD532" s="98"/>
      <c r="AE532" s="105"/>
      <c r="AF532" s="105"/>
      <c r="AG532" s="105"/>
      <c r="AH532" s="105"/>
    </row>
    <row r="533" spans="1:34" s="89" customFormat="1" ht="192.75" customHeight="1">
      <c r="A533" s="123">
        <v>211</v>
      </c>
      <c r="B533" s="16" t="s">
        <v>1060</v>
      </c>
      <c r="C533" s="16" t="s">
        <v>1061</v>
      </c>
      <c r="D533" s="29" t="s">
        <v>1062</v>
      </c>
      <c r="E533" s="30">
        <v>100000</v>
      </c>
      <c r="F533" s="106"/>
      <c r="G533" s="16"/>
      <c r="H533" s="30"/>
      <c r="I533" s="106"/>
      <c r="J533" s="16"/>
      <c r="K533" s="32"/>
      <c r="L533" s="32"/>
      <c r="M533" s="32"/>
      <c r="N533" s="32"/>
      <c r="O533" s="31"/>
      <c r="P533" s="32"/>
      <c r="Q533" s="32"/>
      <c r="R533" s="32"/>
      <c r="S533" s="77"/>
      <c r="T533" s="77"/>
      <c r="U533" s="77"/>
      <c r="V533" s="77"/>
      <c r="W533" s="77"/>
      <c r="X533" s="77"/>
      <c r="Y533" s="77"/>
      <c r="Z533" s="77"/>
      <c r="AA533" s="77"/>
      <c r="AB533" s="37"/>
      <c r="AC533" s="98"/>
      <c r="AD533" s="98"/>
      <c r="AE533" s="105"/>
      <c r="AF533" s="105"/>
      <c r="AG533" s="105"/>
      <c r="AH533" s="105"/>
    </row>
    <row r="534" spans="1:34" s="89" customFormat="1" ht="186" customHeight="1">
      <c r="A534" s="63">
        <v>212</v>
      </c>
      <c r="B534" s="63" t="s">
        <v>1063</v>
      </c>
      <c r="C534" s="63" t="s">
        <v>1064</v>
      </c>
      <c r="D534" s="29" t="s">
        <v>1065</v>
      </c>
      <c r="E534" s="30"/>
      <c r="F534" s="106"/>
      <c r="G534" s="16"/>
      <c r="H534" s="30"/>
      <c r="I534" s="106"/>
      <c r="J534" s="16"/>
      <c r="K534" s="32"/>
      <c r="L534" s="32"/>
      <c r="M534" s="32"/>
      <c r="N534" s="32"/>
      <c r="O534" s="31"/>
      <c r="P534" s="32"/>
      <c r="Q534" s="32"/>
      <c r="R534" s="32"/>
      <c r="S534" s="77"/>
      <c r="T534" s="77"/>
      <c r="U534" s="77"/>
      <c r="V534" s="77"/>
      <c r="W534" s="77"/>
      <c r="X534" s="77"/>
      <c r="Y534" s="77"/>
      <c r="Z534" s="77"/>
      <c r="AA534" s="77"/>
      <c r="AB534" s="37"/>
      <c r="AC534" s="98"/>
      <c r="AD534" s="98"/>
      <c r="AE534" s="105"/>
      <c r="AF534" s="105"/>
      <c r="AG534" s="105"/>
      <c r="AH534" s="105"/>
    </row>
    <row r="535" spans="1:34" s="89" customFormat="1" ht="28.5" customHeight="1">
      <c r="A535" s="64"/>
      <c r="B535" s="64"/>
      <c r="C535" s="64"/>
      <c r="D535" s="29" t="s">
        <v>1066</v>
      </c>
      <c r="E535" s="30">
        <v>6000</v>
      </c>
      <c r="F535" s="106"/>
      <c r="G535" s="16"/>
      <c r="H535" s="30"/>
      <c r="I535" s="106"/>
      <c r="J535" s="16"/>
      <c r="K535" s="32"/>
      <c r="L535" s="32"/>
      <c r="M535" s="32"/>
      <c r="N535" s="32"/>
      <c r="O535" s="31">
        <v>6000</v>
      </c>
      <c r="P535" s="32"/>
      <c r="Q535" s="32"/>
      <c r="R535" s="32"/>
      <c r="S535" s="77"/>
      <c r="T535" s="77"/>
      <c r="U535" s="77"/>
      <c r="V535" s="77"/>
      <c r="W535" s="77"/>
      <c r="X535" s="77"/>
      <c r="Y535" s="77"/>
      <c r="Z535" s="77"/>
      <c r="AA535" s="77"/>
      <c r="AB535" s="37"/>
      <c r="AC535" s="98"/>
      <c r="AD535" s="98"/>
      <c r="AE535" s="105"/>
      <c r="AF535" s="105"/>
      <c r="AG535" s="105"/>
      <c r="AH535" s="105"/>
    </row>
    <row r="536" spans="1:34" s="89" customFormat="1" ht="28.5" customHeight="1">
      <c r="A536" s="64"/>
      <c r="B536" s="64"/>
      <c r="C536" s="64"/>
      <c r="D536" s="29" t="s">
        <v>1067</v>
      </c>
      <c r="E536" s="30">
        <v>10000</v>
      </c>
      <c r="F536" s="106"/>
      <c r="G536" s="16"/>
      <c r="H536" s="30"/>
      <c r="I536" s="106"/>
      <c r="J536" s="16"/>
      <c r="K536" s="32"/>
      <c r="L536" s="32"/>
      <c r="M536" s="32"/>
      <c r="N536" s="32"/>
      <c r="O536" s="31">
        <v>10000</v>
      </c>
      <c r="P536" s="32"/>
      <c r="Q536" s="32"/>
      <c r="R536" s="32"/>
      <c r="S536" s="77"/>
      <c r="T536" s="77"/>
      <c r="U536" s="77"/>
      <c r="V536" s="77"/>
      <c r="W536" s="77"/>
      <c r="X536" s="77"/>
      <c r="Y536" s="77"/>
      <c r="Z536" s="77"/>
      <c r="AA536" s="77"/>
      <c r="AB536" s="37"/>
      <c r="AC536" s="98"/>
      <c r="AD536" s="98"/>
      <c r="AE536" s="105"/>
      <c r="AF536" s="105"/>
      <c r="AG536" s="105"/>
      <c r="AH536" s="105"/>
    </row>
    <row r="537" spans="1:34" s="89" customFormat="1" ht="36.75" customHeight="1">
      <c r="A537" s="64"/>
      <c r="B537" s="64"/>
      <c r="C537" s="64"/>
      <c r="D537" s="29" t="s">
        <v>1068</v>
      </c>
      <c r="E537" s="30">
        <v>6000</v>
      </c>
      <c r="F537" s="106"/>
      <c r="G537" s="16"/>
      <c r="H537" s="30"/>
      <c r="I537" s="106"/>
      <c r="J537" s="16"/>
      <c r="K537" s="32"/>
      <c r="L537" s="32"/>
      <c r="M537" s="32"/>
      <c r="N537" s="32"/>
      <c r="O537" s="31">
        <v>6000</v>
      </c>
      <c r="P537" s="32"/>
      <c r="Q537" s="32"/>
      <c r="R537" s="32"/>
      <c r="S537" s="77"/>
      <c r="T537" s="77"/>
      <c r="U537" s="77"/>
      <c r="V537" s="77"/>
      <c r="W537" s="77"/>
      <c r="X537" s="77"/>
      <c r="Y537" s="77"/>
      <c r="Z537" s="77"/>
      <c r="AA537" s="77"/>
      <c r="AB537" s="37"/>
      <c r="AC537" s="98"/>
      <c r="AD537" s="98"/>
      <c r="AE537" s="105"/>
      <c r="AF537" s="105"/>
      <c r="AG537" s="105"/>
      <c r="AH537" s="105"/>
    </row>
    <row r="538" spans="1:34" s="89" customFormat="1" ht="28.5" customHeight="1">
      <c r="A538" s="52"/>
      <c r="B538" s="52"/>
      <c r="C538" s="52"/>
      <c r="D538" s="29" t="s">
        <v>1069</v>
      </c>
      <c r="E538" s="30">
        <v>3000</v>
      </c>
      <c r="F538" s="106"/>
      <c r="G538" s="16"/>
      <c r="H538" s="30"/>
      <c r="I538" s="106"/>
      <c r="J538" s="16"/>
      <c r="K538" s="32"/>
      <c r="L538" s="32"/>
      <c r="M538" s="32"/>
      <c r="N538" s="32"/>
      <c r="O538" s="31">
        <v>3000</v>
      </c>
      <c r="P538" s="32"/>
      <c r="Q538" s="32"/>
      <c r="R538" s="32"/>
      <c r="S538" s="77"/>
      <c r="T538" s="77"/>
      <c r="U538" s="77"/>
      <c r="V538" s="77"/>
      <c r="W538" s="77"/>
      <c r="X538" s="77"/>
      <c r="Y538" s="77"/>
      <c r="Z538" s="77"/>
      <c r="AA538" s="77"/>
      <c r="AB538" s="37"/>
      <c r="AC538" s="98"/>
      <c r="AD538" s="98"/>
      <c r="AE538" s="105"/>
      <c r="AF538" s="105"/>
      <c r="AG538" s="105"/>
      <c r="AH538" s="105"/>
    </row>
    <row r="539" spans="1:34" s="89" customFormat="1" ht="156" customHeight="1">
      <c r="A539" s="63">
        <v>213</v>
      </c>
      <c r="B539" s="63" t="s">
        <v>1072</v>
      </c>
      <c r="C539" s="63" t="s">
        <v>1073</v>
      </c>
      <c r="D539" s="29" t="s">
        <v>152</v>
      </c>
      <c r="E539" s="30"/>
      <c r="F539" s="106"/>
      <c r="G539" s="16"/>
      <c r="H539" s="30"/>
      <c r="I539" s="106"/>
      <c r="J539" s="16"/>
      <c r="K539" s="32"/>
      <c r="L539" s="32"/>
      <c r="M539" s="32"/>
      <c r="N539" s="32"/>
      <c r="O539" s="31"/>
      <c r="P539" s="32"/>
      <c r="Q539" s="32"/>
      <c r="R539" s="32"/>
      <c r="S539" s="77"/>
      <c r="T539" s="77"/>
      <c r="U539" s="77"/>
      <c r="V539" s="77"/>
      <c r="W539" s="77"/>
      <c r="X539" s="77"/>
      <c r="Y539" s="77"/>
      <c r="Z539" s="77"/>
      <c r="AA539" s="77"/>
      <c r="AB539" s="140" t="s">
        <v>830</v>
      </c>
      <c r="AC539" s="98"/>
      <c r="AD539" s="98"/>
      <c r="AE539" s="105"/>
      <c r="AF539" s="105"/>
      <c r="AG539" s="105"/>
      <c r="AH539" s="105"/>
    </row>
    <row r="540" spans="1:34" s="89" customFormat="1" ht="63.75" customHeight="1">
      <c r="A540" s="64"/>
      <c r="B540" s="64"/>
      <c r="C540" s="64"/>
      <c r="D540" s="29" t="s">
        <v>1070</v>
      </c>
      <c r="E540" s="30">
        <v>7800</v>
      </c>
      <c r="F540" s="106"/>
      <c r="G540" s="16"/>
      <c r="H540" s="30"/>
      <c r="I540" s="106"/>
      <c r="J540" s="16"/>
      <c r="K540" s="32"/>
      <c r="L540" s="32"/>
      <c r="M540" s="32"/>
      <c r="N540" s="32"/>
      <c r="O540" s="31">
        <v>7800</v>
      </c>
      <c r="P540" s="32"/>
      <c r="Q540" s="32"/>
      <c r="R540" s="32"/>
      <c r="S540" s="77"/>
      <c r="T540" s="77"/>
      <c r="U540" s="77"/>
      <c r="V540" s="77"/>
      <c r="W540" s="77"/>
      <c r="X540" s="77"/>
      <c r="Y540" s="77"/>
      <c r="Z540" s="77"/>
      <c r="AA540" s="77"/>
      <c r="AB540" s="141"/>
      <c r="AC540" s="98"/>
      <c r="AD540" s="98"/>
      <c r="AE540" s="105"/>
      <c r="AF540" s="105"/>
      <c r="AG540" s="105"/>
      <c r="AH540" s="105"/>
    </row>
    <row r="541" spans="1:34" s="89" customFormat="1" ht="86.25" customHeight="1">
      <c r="A541" s="52"/>
      <c r="B541" s="52"/>
      <c r="C541" s="52"/>
      <c r="D541" s="29" t="s">
        <v>1071</v>
      </c>
      <c r="E541" s="30">
        <v>2200</v>
      </c>
      <c r="F541" s="106"/>
      <c r="G541" s="16"/>
      <c r="H541" s="30"/>
      <c r="I541" s="106"/>
      <c r="J541" s="16"/>
      <c r="K541" s="32"/>
      <c r="L541" s="32"/>
      <c r="M541" s="32"/>
      <c r="N541" s="32"/>
      <c r="O541" s="31">
        <v>2200</v>
      </c>
      <c r="P541" s="32"/>
      <c r="Q541" s="32"/>
      <c r="R541" s="32"/>
      <c r="S541" s="77"/>
      <c r="T541" s="77"/>
      <c r="U541" s="77"/>
      <c r="V541" s="77"/>
      <c r="W541" s="77"/>
      <c r="X541" s="77"/>
      <c r="Y541" s="77"/>
      <c r="Z541" s="77"/>
      <c r="AA541" s="77"/>
      <c r="AB541" s="142"/>
      <c r="AC541" s="98"/>
      <c r="AD541" s="98"/>
      <c r="AE541" s="105"/>
      <c r="AF541" s="105"/>
      <c r="AG541" s="105"/>
      <c r="AH541" s="105"/>
    </row>
    <row r="542" spans="1:34" s="89" customFormat="1" ht="175.5" customHeight="1">
      <c r="A542" s="16">
        <v>214</v>
      </c>
      <c r="B542" s="16" t="s">
        <v>1074</v>
      </c>
      <c r="C542" s="16" t="s">
        <v>1075</v>
      </c>
      <c r="D542" s="29" t="s">
        <v>1076</v>
      </c>
      <c r="E542" s="30">
        <v>10000</v>
      </c>
      <c r="F542" s="106"/>
      <c r="G542" s="16"/>
      <c r="H542" s="30"/>
      <c r="I542" s="106"/>
      <c r="J542" s="16"/>
      <c r="K542" s="32"/>
      <c r="L542" s="32"/>
      <c r="M542" s="32"/>
      <c r="N542" s="32"/>
      <c r="O542" s="31">
        <v>10000</v>
      </c>
      <c r="P542" s="32"/>
      <c r="Q542" s="32"/>
      <c r="R542" s="32"/>
      <c r="S542" s="77"/>
      <c r="T542" s="77"/>
      <c r="U542" s="77"/>
      <c r="V542" s="77"/>
      <c r="W542" s="77"/>
      <c r="X542" s="77"/>
      <c r="Y542" s="77"/>
      <c r="Z542" s="77"/>
      <c r="AA542" s="77"/>
      <c r="AB542" s="37" t="s">
        <v>944</v>
      </c>
      <c r="AC542" s="98"/>
      <c r="AD542" s="98"/>
      <c r="AE542" s="105"/>
      <c r="AF542" s="105"/>
      <c r="AG542" s="105"/>
      <c r="AH542" s="105"/>
    </row>
    <row r="543" spans="1:34" s="89" customFormat="1" ht="114.75" customHeight="1">
      <c r="A543" s="63">
        <v>215</v>
      </c>
      <c r="B543" s="63" t="s">
        <v>1077</v>
      </c>
      <c r="C543" s="63" t="s">
        <v>1078</v>
      </c>
      <c r="D543" s="29" t="s">
        <v>1079</v>
      </c>
      <c r="E543" s="30"/>
      <c r="F543" s="106"/>
      <c r="G543" s="16"/>
      <c r="H543" s="30"/>
      <c r="I543" s="106"/>
      <c r="J543" s="16"/>
      <c r="K543" s="32"/>
      <c r="L543" s="32"/>
      <c r="M543" s="32"/>
      <c r="N543" s="32"/>
      <c r="O543" s="31"/>
      <c r="P543" s="32"/>
      <c r="Q543" s="32"/>
      <c r="R543" s="32"/>
      <c r="S543" s="77"/>
      <c r="T543" s="77"/>
      <c r="U543" s="77"/>
      <c r="V543" s="77"/>
      <c r="W543" s="77"/>
      <c r="X543" s="77"/>
      <c r="Y543" s="77"/>
      <c r="Z543" s="77"/>
      <c r="AA543" s="77"/>
      <c r="AB543" s="140" t="s">
        <v>944</v>
      </c>
      <c r="AC543" s="98"/>
      <c r="AD543" s="98"/>
      <c r="AE543" s="105"/>
      <c r="AF543" s="105"/>
      <c r="AG543" s="105"/>
      <c r="AH543" s="105"/>
    </row>
    <row r="544" spans="1:34" s="89" customFormat="1" ht="67.5" customHeight="1">
      <c r="A544" s="64"/>
      <c r="B544" s="64"/>
      <c r="C544" s="64"/>
      <c r="D544" s="29" t="s">
        <v>1080</v>
      </c>
      <c r="E544" s="30">
        <v>3000</v>
      </c>
      <c r="F544" s="106"/>
      <c r="G544" s="16"/>
      <c r="H544" s="30"/>
      <c r="I544" s="106"/>
      <c r="J544" s="16"/>
      <c r="K544" s="32"/>
      <c r="L544" s="32"/>
      <c r="M544" s="32"/>
      <c r="N544" s="32"/>
      <c r="O544" s="31">
        <v>3000</v>
      </c>
      <c r="P544" s="32"/>
      <c r="Q544" s="32"/>
      <c r="R544" s="32"/>
      <c r="S544" s="77"/>
      <c r="T544" s="77"/>
      <c r="U544" s="77"/>
      <c r="V544" s="77"/>
      <c r="W544" s="77"/>
      <c r="X544" s="77"/>
      <c r="Y544" s="77"/>
      <c r="Z544" s="77"/>
      <c r="AA544" s="77"/>
      <c r="AB544" s="141"/>
      <c r="AC544" s="98"/>
      <c r="AD544" s="98"/>
      <c r="AE544" s="105"/>
      <c r="AF544" s="105"/>
      <c r="AG544" s="105"/>
      <c r="AH544" s="105"/>
    </row>
    <row r="545" spans="1:34" s="89" customFormat="1" ht="68.25" customHeight="1">
      <c r="A545" s="52"/>
      <c r="B545" s="52"/>
      <c r="C545" s="52"/>
      <c r="D545" s="29" t="s">
        <v>1081</v>
      </c>
      <c r="E545" s="30">
        <v>1150</v>
      </c>
      <c r="F545" s="106"/>
      <c r="G545" s="16"/>
      <c r="H545" s="30"/>
      <c r="I545" s="106"/>
      <c r="J545" s="16"/>
      <c r="K545" s="32"/>
      <c r="L545" s="32"/>
      <c r="M545" s="32"/>
      <c r="N545" s="32"/>
      <c r="O545" s="31">
        <v>1150</v>
      </c>
      <c r="P545" s="32"/>
      <c r="Q545" s="32"/>
      <c r="R545" s="32"/>
      <c r="S545" s="77"/>
      <c r="T545" s="77"/>
      <c r="U545" s="77"/>
      <c r="V545" s="77"/>
      <c r="W545" s="77"/>
      <c r="X545" s="77"/>
      <c r="Y545" s="77"/>
      <c r="Z545" s="77"/>
      <c r="AA545" s="77"/>
      <c r="AB545" s="142"/>
      <c r="AC545" s="98"/>
      <c r="AD545" s="98"/>
      <c r="AE545" s="105"/>
      <c r="AF545" s="105"/>
      <c r="AG545" s="105"/>
      <c r="AH545" s="105"/>
    </row>
    <row r="546" spans="1:34" s="89" customFormat="1" ht="216" customHeight="1">
      <c r="A546" s="52">
        <v>216</v>
      </c>
      <c r="B546" s="52" t="s">
        <v>1136</v>
      </c>
      <c r="C546" s="52" t="s">
        <v>1137</v>
      </c>
      <c r="D546" s="29" t="s">
        <v>1082</v>
      </c>
      <c r="E546" s="30">
        <f>12000+3000+5000</f>
        <v>20000</v>
      </c>
      <c r="F546" s="106"/>
      <c r="G546" s="16"/>
      <c r="H546" s="30"/>
      <c r="I546" s="106"/>
      <c r="J546" s="16"/>
      <c r="K546" s="32"/>
      <c r="L546" s="32"/>
      <c r="M546" s="32"/>
      <c r="N546" s="32"/>
      <c r="O546" s="31">
        <v>20000</v>
      </c>
      <c r="P546" s="32"/>
      <c r="Q546" s="32"/>
      <c r="R546" s="32"/>
      <c r="S546" s="77"/>
      <c r="T546" s="77"/>
      <c r="U546" s="77"/>
      <c r="V546" s="77"/>
      <c r="W546" s="77"/>
      <c r="X546" s="77"/>
      <c r="Y546" s="77"/>
      <c r="Z546" s="77"/>
      <c r="AA546" s="77"/>
      <c r="AB546" s="133"/>
      <c r="AC546" s="98"/>
      <c r="AD546" s="98"/>
      <c r="AE546" s="105"/>
      <c r="AF546" s="105"/>
      <c r="AG546" s="105"/>
      <c r="AH546" s="105"/>
    </row>
    <row r="547" spans="1:34" s="89" customFormat="1" ht="87" customHeight="1">
      <c r="A547" s="52">
        <v>217</v>
      </c>
      <c r="B547" s="52" t="s">
        <v>1126</v>
      </c>
      <c r="C547" s="52" t="s">
        <v>1127</v>
      </c>
      <c r="D547" s="29" t="s">
        <v>1085</v>
      </c>
      <c r="E547" s="30">
        <v>37557</v>
      </c>
      <c r="F547" s="106"/>
      <c r="G547" s="16"/>
      <c r="H547" s="30"/>
      <c r="I547" s="106"/>
      <c r="J547" s="16"/>
      <c r="K547" s="32"/>
      <c r="L547" s="32"/>
      <c r="M547" s="32"/>
      <c r="N547" s="32"/>
      <c r="O547" s="31">
        <v>37557</v>
      </c>
      <c r="P547" s="32"/>
      <c r="Q547" s="32"/>
      <c r="R547" s="32"/>
      <c r="S547" s="77"/>
      <c r="T547" s="77"/>
      <c r="U547" s="77"/>
      <c r="V547" s="77"/>
      <c r="W547" s="77"/>
      <c r="X547" s="77"/>
      <c r="Y547" s="77"/>
      <c r="Z547" s="77"/>
      <c r="AA547" s="77"/>
      <c r="AB547" s="133"/>
      <c r="AC547" s="98"/>
      <c r="AD547" s="98"/>
      <c r="AE547" s="105"/>
      <c r="AF547" s="105"/>
      <c r="AG547" s="105"/>
      <c r="AH547" s="105"/>
    </row>
    <row r="548" spans="1:34" s="89" customFormat="1" ht="68.25" customHeight="1">
      <c r="A548" s="64">
        <v>218</v>
      </c>
      <c r="B548" s="64"/>
      <c r="C548" s="64" t="s">
        <v>1086</v>
      </c>
      <c r="D548" s="29" t="s">
        <v>953</v>
      </c>
      <c r="E548" s="30"/>
      <c r="F548" s="106"/>
      <c r="G548" s="16"/>
      <c r="H548" s="30"/>
      <c r="I548" s="106"/>
      <c r="J548" s="16"/>
      <c r="K548" s="32"/>
      <c r="L548" s="32"/>
      <c r="M548" s="32"/>
      <c r="N548" s="32"/>
      <c r="O548" s="31"/>
      <c r="P548" s="32"/>
      <c r="Q548" s="32"/>
      <c r="R548" s="32"/>
      <c r="S548" s="77"/>
      <c r="T548" s="77"/>
      <c r="U548" s="77"/>
      <c r="V548" s="77"/>
      <c r="W548" s="77"/>
      <c r="X548" s="77"/>
      <c r="Y548" s="77"/>
      <c r="Z548" s="77"/>
      <c r="AA548" s="77"/>
      <c r="AB548" s="143" t="s">
        <v>830</v>
      </c>
      <c r="AC548" s="98"/>
      <c r="AD548" s="98"/>
      <c r="AE548" s="105"/>
      <c r="AF548" s="105"/>
      <c r="AG548" s="105"/>
      <c r="AH548" s="105"/>
    </row>
    <row r="549" spans="1:34" s="89" customFormat="1" ht="42.75" customHeight="1">
      <c r="A549" s="64"/>
      <c r="B549" s="64"/>
      <c r="C549" s="64"/>
      <c r="D549" s="29" t="s">
        <v>1087</v>
      </c>
      <c r="E549" s="30">
        <v>1000</v>
      </c>
      <c r="F549" s="106"/>
      <c r="G549" s="16"/>
      <c r="H549" s="30"/>
      <c r="I549" s="106"/>
      <c r="J549" s="16"/>
      <c r="K549" s="32"/>
      <c r="L549" s="32"/>
      <c r="M549" s="32"/>
      <c r="N549" s="32"/>
      <c r="O549" s="31">
        <v>1000</v>
      </c>
      <c r="P549" s="32"/>
      <c r="Q549" s="32"/>
      <c r="R549" s="32"/>
      <c r="S549" s="77"/>
      <c r="T549" s="77"/>
      <c r="U549" s="77"/>
      <c r="V549" s="77"/>
      <c r="W549" s="77"/>
      <c r="X549" s="77"/>
      <c r="Y549" s="77"/>
      <c r="Z549" s="77"/>
      <c r="AA549" s="77"/>
      <c r="AB549" s="144"/>
      <c r="AC549" s="98"/>
      <c r="AD549" s="98"/>
      <c r="AE549" s="105"/>
      <c r="AF549" s="105"/>
      <c r="AG549" s="105"/>
      <c r="AH549" s="105"/>
    </row>
    <row r="550" spans="1:34" s="89" customFormat="1" ht="42.75" customHeight="1">
      <c r="A550" s="64"/>
      <c r="B550" s="64"/>
      <c r="C550" s="64"/>
      <c r="D550" s="29" t="s">
        <v>1088</v>
      </c>
      <c r="E550" s="30">
        <v>1000</v>
      </c>
      <c r="F550" s="106"/>
      <c r="G550" s="16"/>
      <c r="H550" s="30"/>
      <c r="I550" s="106"/>
      <c r="J550" s="16"/>
      <c r="K550" s="32"/>
      <c r="L550" s="32"/>
      <c r="M550" s="32"/>
      <c r="N550" s="32"/>
      <c r="O550" s="31">
        <v>1000</v>
      </c>
      <c r="P550" s="32"/>
      <c r="Q550" s="32"/>
      <c r="R550" s="32"/>
      <c r="S550" s="77"/>
      <c r="T550" s="77"/>
      <c r="U550" s="77"/>
      <c r="V550" s="77"/>
      <c r="W550" s="77"/>
      <c r="X550" s="77"/>
      <c r="Y550" s="77"/>
      <c r="Z550" s="77"/>
      <c r="AA550" s="77"/>
      <c r="AB550" s="144"/>
      <c r="AC550" s="98"/>
      <c r="AD550" s="98"/>
      <c r="AE550" s="105"/>
      <c r="AF550" s="105"/>
      <c r="AG550" s="105"/>
      <c r="AH550" s="105"/>
    </row>
    <row r="551" spans="1:34" s="89" customFormat="1" ht="72" customHeight="1">
      <c r="A551" s="64"/>
      <c r="B551" s="64"/>
      <c r="C551" s="64"/>
      <c r="D551" s="29" t="s">
        <v>1089</v>
      </c>
      <c r="E551" s="30">
        <v>1000</v>
      </c>
      <c r="F551" s="106"/>
      <c r="G551" s="16"/>
      <c r="H551" s="30"/>
      <c r="I551" s="106"/>
      <c r="J551" s="16"/>
      <c r="K551" s="32"/>
      <c r="L551" s="32"/>
      <c r="M551" s="32"/>
      <c r="N551" s="32"/>
      <c r="O551" s="31">
        <v>1000</v>
      </c>
      <c r="P551" s="32"/>
      <c r="Q551" s="32"/>
      <c r="R551" s="32"/>
      <c r="S551" s="77"/>
      <c r="T551" s="77"/>
      <c r="U551" s="77"/>
      <c r="V551" s="77"/>
      <c r="W551" s="77"/>
      <c r="X551" s="77"/>
      <c r="Y551" s="77"/>
      <c r="Z551" s="77"/>
      <c r="AA551" s="77"/>
      <c r="AB551" s="144"/>
      <c r="AC551" s="98"/>
      <c r="AD551" s="98"/>
      <c r="AE551" s="105"/>
      <c r="AF551" s="105"/>
      <c r="AG551" s="105"/>
      <c r="AH551" s="105"/>
    </row>
    <row r="552" spans="1:34" s="89" customFormat="1" ht="93.75" customHeight="1">
      <c r="A552" s="52"/>
      <c r="B552" s="52"/>
      <c r="C552" s="52"/>
      <c r="D552" s="29" t="s">
        <v>1090</v>
      </c>
      <c r="E552" s="30">
        <v>1000</v>
      </c>
      <c r="F552" s="106"/>
      <c r="G552" s="16"/>
      <c r="H552" s="30"/>
      <c r="I552" s="106"/>
      <c r="J552" s="16"/>
      <c r="K552" s="32"/>
      <c r="L552" s="32"/>
      <c r="M552" s="32"/>
      <c r="N552" s="32"/>
      <c r="O552" s="31">
        <v>1000</v>
      </c>
      <c r="P552" s="32"/>
      <c r="Q552" s="32"/>
      <c r="R552" s="32"/>
      <c r="S552" s="77"/>
      <c r="T552" s="77"/>
      <c r="U552" s="77"/>
      <c r="V552" s="77"/>
      <c r="W552" s="77"/>
      <c r="X552" s="77"/>
      <c r="Y552" s="77"/>
      <c r="Z552" s="77"/>
      <c r="AA552" s="77"/>
      <c r="AB552" s="145"/>
      <c r="AC552" s="98"/>
      <c r="AD552" s="98"/>
      <c r="AE552" s="105"/>
      <c r="AF552" s="105"/>
      <c r="AG552" s="105"/>
      <c r="AH552" s="105"/>
    </row>
    <row r="553" spans="1:34" s="89" customFormat="1" ht="41.25" customHeight="1">
      <c r="A553" s="64">
        <v>219</v>
      </c>
      <c r="B553" s="63" t="s">
        <v>1122</v>
      </c>
      <c r="C553" s="64" t="s">
        <v>1091</v>
      </c>
      <c r="D553" s="29" t="s">
        <v>1123</v>
      </c>
      <c r="E553" s="30"/>
      <c r="F553" s="106"/>
      <c r="G553" s="16"/>
      <c r="H553" s="30"/>
      <c r="I553" s="106"/>
      <c r="J553" s="16"/>
      <c r="K553" s="32"/>
      <c r="L553" s="32"/>
      <c r="M553" s="32"/>
      <c r="N553" s="32"/>
      <c r="O553" s="31"/>
      <c r="P553" s="32"/>
      <c r="Q553" s="32"/>
      <c r="R553" s="32"/>
      <c r="S553" s="77"/>
      <c r="T553" s="77"/>
      <c r="U553" s="77"/>
      <c r="V553" s="77"/>
      <c r="W553" s="77"/>
      <c r="X553" s="77"/>
      <c r="Y553" s="77"/>
      <c r="Z553" s="77"/>
      <c r="AA553" s="77"/>
      <c r="AB553" s="94"/>
      <c r="AC553" s="98"/>
      <c r="AD553" s="98"/>
      <c r="AE553" s="105"/>
      <c r="AF553" s="105"/>
      <c r="AG553" s="105"/>
      <c r="AH553" s="105"/>
    </row>
    <row r="554" spans="1:34" s="89" customFormat="1" ht="65.25" customHeight="1">
      <c r="A554" s="64"/>
      <c r="B554" s="64"/>
      <c r="C554" s="64"/>
      <c r="D554" s="29" t="s">
        <v>1124</v>
      </c>
      <c r="E554" s="30">
        <v>29000</v>
      </c>
      <c r="F554" s="106"/>
      <c r="G554" s="16"/>
      <c r="H554" s="30"/>
      <c r="I554" s="106"/>
      <c r="J554" s="16"/>
      <c r="K554" s="32"/>
      <c r="L554" s="32"/>
      <c r="M554" s="32"/>
      <c r="N554" s="32"/>
      <c r="O554" s="31">
        <v>29000</v>
      </c>
      <c r="P554" s="32"/>
      <c r="Q554" s="32"/>
      <c r="R554" s="32"/>
      <c r="S554" s="77"/>
      <c r="T554" s="77"/>
      <c r="U554" s="77"/>
      <c r="V554" s="77"/>
      <c r="W554" s="77"/>
      <c r="X554" s="77"/>
      <c r="Y554" s="77"/>
      <c r="Z554" s="77"/>
      <c r="AA554" s="77"/>
      <c r="AB554" s="94"/>
      <c r="AC554" s="98"/>
      <c r="AD554" s="98"/>
      <c r="AE554" s="105"/>
      <c r="AF554" s="105"/>
      <c r="AG554" s="105"/>
      <c r="AH554" s="105"/>
    </row>
    <row r="555" spans="1:34" s="89" customFormat="1" ht="65.25" customHeight="1">
      <c r="A555" s="52"/>
      <c r="B555" s="52"/>
      <c r="C555" s="52"/>
      <c r="D555" s="29" t="s">
        <v>1125</v>
      </c>
      <c r="E555" s="30">
        <v>274308</v>
      </c>
      <c r="F555" s="106"/>
      <c r="G555" s="16"/>
      <c r="H555" s="30"/>
      <c r="I555" s="106"/>
      <c r="J555" s="16"/>
      <c r="K555" s="32"/>
      <c r="L555" s="32"/>
      <c r="M555" s="32"/>
      <c r="N555" s="32"/>
      <c r="O555" s="31">
        <v>274308</v>
      </c>
      <c r="P555" s="32"/>
      <c r="Q555" s="32"/>
      <c r="R555" s="32"/>
      <c r="S555" s="77"/>
      <c r="T555" s="77"/>
      <c r="U555" s="77"/>
      <c r="V555" s="77"/>
      <c r="W555" s="77"/>
      <c r="X555" s="77"/>
      <c r="Y555" s="77"/>
      <c r="Z555" s="77"/>
      <c r="AA555" s="77"/>
      <c r="AB555" s="94"/>
      <c r="AC555" s="98"/>
      <c r="AD555" s="98"/>
      <c r="AE555" s="105"/>
      <c r="AF555" s="105"/>
      <c r="AG555" s="105"/>
      <c r="AH555" s="105"/>
    </row>
    <row r="556" spans="1:34" s="89" customFormat="1" ht="44.25" customHeight="1">
      <c r="A556" s="52">
        <v>220</v>
      </c>
      <c r="B556" s="52"/>
      <c r="C556" s="52"/>
      <c r="D556" s="29" t="s">
        <v>1107</v>
      </c>
      <c r="E556" s="30">
        <v>60000</v>
      </c>
      <c r="F556" s="106"/>
      <c r="G556" s="16"/>
      <c r="H556" s="30"/>
      <c r="I556" s="106"/>
      <c r="J556" s="16"/>
      <c r="K556" s="32"/>
      <c r="L556" s="32"/>
      <c r="M556" s="32"/>
      <c r="N556" s="32"/>
      <c r="O556" s="31">
        <v>60000</v>
      </c>
      <c r="P556" s="32"/>
      <c r="Q556" s="32"/>
      <c r="R556" s="32"/>
      <c r="S556" s="77"/>
      <c r="T556" s="77"/>
      <c r="U556" s="77"/>
      <c r="V556" s="77"/>
      <c r="W556" s="77"/>
      <c r="X556" s="77"/>
      <c r="Y556" s="77"/>
      <c r="Z556" s="77"/>
      <c r="AA556" s="77"/>
      <c r="AB556" s="94"/>
      <c r="AC556" s="98"/>
      <c r="AD556" s="98"/>
      <c r="AE556" s="105"/>
      <c r="AF556" s="105"/>
      <c r="AG556" s="105"/>
      <c r="AH556" s="105"/>
    </row>
    <row r="557" spans="1:34" s="89" customFormat="1" ht="112.5" customHeight="1">
      <c r="A557" s="63">
        <v>221</v>
      </c>
      <c r="B557" s="63" t="s">
        <v>1093</v>
      </c>
      <c r="C557" s="63" t="s">
        <v>1092</v>
      </c>
      <c r="D557" s="29" t="s">
        <v>1094</v>
      </c>
      <c r="E557" s="30">
        <v>1000000</v>
      </c>
      <c r="F557" s="106"/>
      <c r="G557" s="16"/>
      <c r="H557" s="30"/>
      <c r="I557" s="106"/>
      <c r="J557" s="16"/>
      <c r="K557" s="32"/>
      <c r="L557" s="32"/>
      <c r="M557" s="32"/>
      <c r="N557" s="32"/>
      <c r="O557" s="31"/>
      <c r="P557" s="32"/>
      <c r="Q557" s="32"/>
      <c r="R557" s="32"/>
      <c r="S557" s="77"/>
      <c r="T557" s="77"/>
      <c r="U557" s="77"/>
      <c r="V557" s="77"/>
      <c r="W557" s="77"/>
      <c r="X557" s="77"/>
      <c r="Y557" s="77"/>
      <c r="Z557" s="77"/>
      <c r="AA557" s="77"/>
      <c r="AB557" s="140" t="s">
        <v>1098</v>
      </c>
      <c r="AC557" s="98"/>
      <c r="AD557" s="98"/>
      <c r="AE557" s="105"/>
      <c r="AF557" s="105"/>
      <c r="AG557" s="105"/>
      <c r="AH557" s="105"/>
    </row>
    <row r="558" spans="1:34" s="89" customFormat="1" ht="112.5" customHeight="1">
      <c r="A558" s="64"/>
      <c r="B558" s="64"/>
      <c r="C558" s="64"/>
      <c r="D558" s="29" t="s">
        <v>1095</v>
      </c>
      <c r="E558" s="30">
        <v>1440000</v>
      </c>
      <c r="F558" s="106"/>
      <c r="G558" s="16"/>
      <c r="H558" s="30"/>
      <c r="I558" s="106"/>
      <c r="J558" s="16"/>
      <c r="K558" s="32"/>
      <c r="L558" s="32"/>
      <c r="M558" s="32"/>
      <c r="N558" s="32"/>
      <c r="O558" s="31">
        <v>900000</v>
      </c>
      <c r="P558" s="32"/>
      <c r="Q558" s="32"/>
      <c r="R558" s="32"/>
      <c r="S558" s="77"/>
      <c r="T558" s="77"/>
      <c r="U558" s="77"/>
      <c r="V558" s="77"/>
      <c r="W558" s="77"/>
      <c r="X558" s="77"/>
      <c r="Y558" s="77"/>
      <c r="Z558" s="77"/>
      <c r="AA558" s="77"/>
      <c r="AB558" s="141"/>
      <c r="AC558" s="98"/>
      <c r="AD558" s="98"/>
      <c r="AE558" s="105"/>
      <c r="AF558" s="105"/>
      <c r="AG558" s="105"/>
      <c r="AH558" s="105"/>
    </row>
    <row r="559" spans="1:34" s="89" customFormat="1" ht="146.25" customHeight="1">
      <c r="A559" s="64"/>
      <c r="B559" s="64"/>
      <c r="C559" s="64"/>
      <c r="D559" s="29" t="s">
        <v>1096</v>
      </c>
      <c r="E559" s="30">
        <v>500000</v>
      </c>
      <c r="F559" s="106"/>
      <c r="G559" s="16"/>
      <c r="H559" s="30"/>
      <c r="I559" s="106"/>
      <c r="J559" s="16"/>
      <c r="K559" s="32"/>
      <c r="L559" s="32"/>
      <c r="M559" s="32"/>
      <c r="N559" s="32"/>
      <c r="O559" s="31"/>
      <c r="P559" s="32"/>
      <c r="Q559" s="32"/>
      <c r="R559" s="32"/>
      <c r="S559" s="77"/>
      <c r="T559" s="77"/>
      <c r="U559" s="77"/>
      <c r="V559" s="77"/>
      <c r="W559" s="77"/>
      <c r="X559" s="77"/>
      <c r="Y559" s="77"/>
      <c r="Z559" s="77"/>
      <c r="AA559" s="77"/>
      <c r="AB559" s="141"/>
      <c r="AC559" s="98"/>
      <c r="AD559" s="98"/>
      <c r="AE559" s="105"/>
      <c r="AF559" s="105"/>
      <c r="AG559" s="105"/>
      <c r="AH559" s="105"/>
    </row>
    <row r="560" spans="1:34" s="89" customFormat="1" ht="94.5" customHeight="1">
      <c r="A560" s="52"/>
      <c r="B560" s="52"/>
      <c r="C560" s="52"/>
      <c r="D560" s="29" t="s">
        <v>1097</v>
      </c>
      <c r="E560" s="30">
        <v>170000</v>
      </c>
      <c r="F560" s="106"/>
      <c r="G560" s="16"/>
      <c r="H560" s="30"/>
      <c r="I560" s="106"/>
      <c r="J560" s="16"/>
      <c r="K560" s="32"/>
      <c r="L560" s="32"/>
      <c r="M560" s="32"/>
      <c r="N560" s="32"/>
      <c r="O560" s="31">
        <v>100000</v>
      </c>
      <c r="P560" s="32"/>
      <c r="Q560" s="32"/>
      <c r="R560" s="32"/>
      <c r="S560" s="77"/>
      <c r="T560" s="77"/>
      <c r="U560" s="77"/>
      <c r="V560" s="77"/>
      <c r="W560" s="77"/>
      <c r="X560" s="77"/>
      <c r="Y560" s="77"/>
      <c r="Z560" s="77"/>
      <c r="AA560" s="77"/>
      <c r="AB560" s="142"/>
      <c r="AC560" s="98"/>
      <c r="AD560" s="98"/>
      <c r="AE560" s="105"/>
      <c r="AF560" s="105"/>
      <c r="AG560" s="105"/>
      <c r="AH560" s="105"/>
    </row>
    <row r="561" spans="1:34" s="89" customFormat="1" ht="72" customHeight="1">
      <c r="A561" s="16">
        <v>222</v>
      </c>
      <c r="B561" s="16" t="s">
        <v>1100</v>
      </c>
      <c r="C561" s="16" t="s">
        <v>1099</v>
      </c>
      <c r="D561" s="29" t="s">
        <v>1101</v>
      </c>
      <c r="E561" s="30">
        <v>130000</v>
      </c>
      <c r="F561" s="106"/>
      <c r="G561" s="16"/>
      <c r="H561" s="30"/>
      <c r="I561" s="106"/>
      <c r="J561" s="16"/>
      <c r="K561" s="32"/>
      <c r="L561" s="32"/>
      <c r="M561" s="32"/>
      <c r="N561" s="32"/>
      <c r="O561" s="31">
        <v>130000</v>
      </c>
      <c r="P561" s="32"/>
      <c r="Q561" s="32"/>
      <c r="R561" s="32"/>
      <c r="S561" s="77"/>
      <c r="T561" s="77"/>
      <c r="U561" s="77"/>
      <c r="V561" s="77"/>
      <c r="W561" s="77"/>
      <c r="X561" s="77"/>
      <c r="Y561" s="77"/>
      <c r="Z561" s="77"/>
      <c r="AA561" s="77"/>
      <c r="AB561" s="37" t="s">
        <v>1102</v>
      </c>
      <c r="AC561" s="98"/>
      <c r="AD561" s="98"/>
      <c r="AE561" s="105"/>
      <c r="AF561" s="105"/>
      <c r="AG561" s="105"/>
      <c r="AH561" s="105"/>
    </row>
    <row r="562" spans="1:34" s="89" customFormat="1" ht="37.5" customHeight="1">
      <c r="A562" s="63">
        <v>223</v>
      </c>
      <c r="B562" s="63" t="s">
        <v>1135</v>
      </c>
      <c r="C562" s="63" t="s">
        <v>1091</v>
      </c>
      <c r="D562" s="29" t="s">
        <v>275</v>
      </c>
      <c r="E562" s="30"/>
      <c r="F562" s="106"/>
      <c r="G562" s="16"/>
      <c r="H562" s="30"/>
      <c r="I562" s="106"/>
      <c r="J562" s="16"/>
      <c r="K562" s="32"/>
      <c r="L562" s="32"/>
      <c r="M562" s="32"/>
      <c r="N562" s="32"/>
      <c r="O562" s="31"/>
      <c r="P562" s="32"/>
      <c r="Q562" s="32"/>
      <c r="R562" s="32"/>
      <c r="S562" s="77"/>
      <c r="T562" s="77"/>
      <c r="U562" s="77"/>
      <c r="V562" s="77"/>
      <c r="W562" s="77"/>
      <c r="X562" s="77"/>
      <c r="Y562" s="77"/>
      <c r="Z562" s="77"/>
      <c r="AA562" s="77"/>
      <c r="AB562" s="140" t="s">
        <v>1119</v>
      </c>
      <c r="AC562" s="98"/>
      <c r="AD562" s="98"/>
      <c r="AE562" s="105"/>
      <c r="AF562" s="105"/>
      <c r="AG562" s="105"/>
      <c r="AH562" s="105"/>
    </row>
    <row r="563" spans="1:34" s="89" customFormat="1" ht="81.75" customHeight="1">
      <c r="A563" s="64"/>
      <c r="B563" s="64"/>
      <c r="C563" s="64"/>
      <c r="D563" s="29" t="s">
        <v>1109</v>
      </c>
      <c r="E563" s="30"/>
      <c r="F563" s="106"/>
      <c r="G563" s="16"/>
      <c r="H563" s="30"/>
      <c r="I563" s="106"/>
      <c r="J563" s="16"/>
      <c r="K563" s="32"/>
      <c r="L563" s="32"/>
      <c r="M563" s="32"/>
      <c r="N563" s="32"/>
      <c r="O563" s="31"/>
      <c r="P563" s="32"/>
      <c r="Q563" s="32"/>
      <c r="R563" s="32"/>
      <c r="S563" s="77"/>
      <c r="T563" s="77"/>
      <c r="U563" s="77"/>
      <c r="V563" s="77"/>
      <c r="W563" s="77"/>
      <c r="X563" s="77"/>
      <c r="Y563" s="77"/>
      <c r="Z563" s="77"/>
      <c r="AA563" s="77"/>
      <c r="AB563" s="141"/>
      <c r="AC563" s="98"/>
      <c r="AD563" s="98"/>
      <c r="AE563" s="105"/>
      <c r="AF563" s="105"/>
      <c r="AG563" s="105"/>
      <c r="AH563" s="105"/>
    </row>
    <row r="564" spans="1:34" s="89" customFormat="1" ht="57" customHeight="1">
      <c r="A564" s="64"/>
      <c r="B564" s="64"/>
      <c r="C564" s="64"/>
      <c r="D564" s="29" t="s">
        <v>1110</v>
      </c>
      <c r="E564" s="30">
        <v>5000</v>
      </c>
      <c r="F564" s="106"/>
      <c r="G564" s="16"/>
      <c r="H564" s="30"/>
      <c r="I564" s="106"/>
      <c r="J564" s="16"/>
      <c r="K564" s="32"/>
      <c r="L564" s="32"/>
      <c r="M564" s="32"/>
      <c r="N564" s="32"/>
      <c r="O564" s="31">
        <v>5000</v>
      </c>
      <c r="P564" s="32"/>
      <c r="Q564" s="32"/>
      <c r="R564" s="32"/>
      <c r="S564" s="77"/>
      <c r="T564" s="77"/>
      <c r="U564" s="77"/>
      <c r="V564" s="77"/>
      <c r="W564" s="77"/>
      <c r="X564" s="77"/>
      <c r="Y564" s="77"/>
      <c r="Z564" s="77"/>
      <c r="AA564" s="77"/>
      <c r="AB564" s="141"/>
      <c r="AC564" s="98"/>
      <c r="AD564" s="98"/>
      <c r="AE564" s="105"/>
      <c r="AF564" s="105"/>
      <c r="AG564" s="105"/>
      <c r="AH564" s="105"/>
    </row>
    <row r="565" spans="1:34" s="89" customFormat="1" ht="21.75" customHeight="1">
      <c r="A565" s="64"/>
      <c r="B565" s="64"/>
      <c r="C565" s="64"/>
      <c r="D565" s="29" t="s">
        <v>1112</v>
      </c>
      <c r="E565" s="30">
        <v>1500</v>
      </c>
      <c r="F565" s="106"/>
      <c r="G565" s="16"/>
      <c r="H565" s="30"/>
      <c r="I565" s="106"/>
      <c r="J565" s="16"/>
      <c r="K565" s="32"/>
      <c r="L565" s="32"/>
      <c r="M565" s="32"/>
      <c r="N565" s="32"/>
      <c r="O565" s="31">
        <v>1500</v>
      </c>
      <c r="P565" s="32"/>
      <c r="Q565" s="32"/>
      <c r="R565" s="32"/>
      <c r="S565" s="77"/>
      <c r="T565" s="77"/>
      <c r="U565" s="77"/>
      <c r="V565" s="77"/>
      <c r="W565" s="77"/>
      <c r="X565" s="77"/>
      <c r="Y565" s="77"/>
      <c r="Z565" s="77"/>
      <c r="AA565" s="77"/>
      <c r="AB565" s="141"/>
      <c r="AC565" s="98"/>
      <c r="AD565" s="98"/>
      <c r="AE565" s="105"/>
      <c r="AF565" s="105"/>
      <c r="AG565" s="105"/>
      <c r="AH565" s="105"/>
    </row>
    <row r="566" spans="1:34" s="89" customFormat="1" ht="20.25" customHeight="1">
      <c r="A566" s="64"/>
      <c r="B566" s="64"/>
      <c r="C566" s="64"/>
      <c r="D566" s="29" t="s">
        <v>1111</v>
      </c>
      <c r="E566" s="30">
        <v>1500</v>
      </c>
      <c r="F566" s="106"/>
      <c r="G566" s="16"/>
      <c r="H566" s="30"/>
      <c r="I566" s="106"/>
      <c r="J566" s="16"/>
      <c r="K566" s="32"/>
      <c r="L566" s="32"/>
      <c r="M566" s="32"/>
      <c r="N566" s="32"/>
      <c r="O566" s="31">
        <v>1500</v>
      </c>
      <c r="P566" s="32"/>
      <c r="Q566" s="32"/>
      <c r="R566" s="32"/>
      <c r="S566" s="77"/>
      <c r="T566" s="77"/>
      <c r="U566" s="77"/>
      <c r="V566" s="77"/>
      <c r="W566" s="77"/>
      <c r="X566" s="77"/>
      <c r="Y566" s="77"/>
      <c r="Z566" s="77"/>
      <c r="AA566" s="77"/>
      <c r="AB566" s="141"/>
      <c r="AC566" s="98"/>
      <c r="AD566" s="98"/>
      <c r="AE566" s="105"/>
      <c r="AF566" s="105"/>
      <c r="AG566" s="105"/>
      <c r="AH566" s="105"/>
    </row>
    <row r="567" spans="1:34" s="89" customFormat="1" ht="48.75" customHeight="1">
      <c r="A567" s="64"/>
      <c r="B567" s="64"/>
      <c r="C567" s="64"/>
      <c r="D567" s="29" t="s">
        <v>1113</v>
      </c>
      <c r="E567" s="30"/>
      <c r="F567" s="106"/>
      <c r="G567" s="16"/>
      <c r="H567" s="30"/>
      <c r="I567" s="106"/>
      <c r="J567" s="16"/>
      <c r="K567" s="32"/>
      <c r="L567" s="32"/>
      <c r="M567" s="32"/>
      <c r="N567" s="32"/>
      <c r="O567" s="31"/>
      <c r="P567" s="32"/>
      <c r="Q567" s="32"/>
      <c r="R567" s="32"/>
      <c r="S567" s="77"/>
      <c r="T567" s="77"/>
      <c r="U567" s="77"/>
      <c r="V567" s="77"/>
      <c r="W567" s="77"/>
      <c r="X567" s="77"/>
      <c r="Y567" s="77"/>
      <c r="Z567" s="77"/>
      <c r="AA567" s="77"/>
      <c r="AB567" s="141"/>
      <c r="AC567" s="98"/>
      <c r="AD567" s="98"/>
      <c r="AE567" s="105"/>
      <c r="AF567" s="105"/>
      <c r="AG567" s="105"/>
      <c r="AH567" s="105"/>
    </row>
    <row r="568" spans="1:34" s="89" customFormat="1" ht="129.75" customHeight="1">
      <c r="A568" s="64"/>
      <c r="B568" s="64"/>
      <c r="C568" s="64"/>
      <c r="D568" s="29" t="s">
        <v>1114</v>
      </c>
      <c r="E568" s="30">
        <v>2000</v>
      </c>
      <c r="F568" s="106"/>
      <c r="G568" s="16"/>
      <c r="H568" s="30"/>
      <c r="I568" s="106"/>
      <c r="J568" s="16"/>
      <c r="K568" s="32"/>
      <c r="L568" s="32"/>
      <c r="M568" s="32"/>
      <c r="N568" s="32"/>
      <c r="O568" s="31">
        <v>2000</v>
      </c>
      <c r="P568" s="32"/>
      <c r="Q568" s="32"/>
      <c r="R568" s="32"/>
      <c r="S568" s="77"/>
      <c r="T568" s="77"/>
      <c r="U568" s="77"/>
      <c r="V568" s="77"/>
      <c r="W568" s="77"/>
      <c r="X568" s="77"/>
      <c r="Y568" s="77"/>
      <c r="Z568" s="77"/>
      <c r="AA568" s="77"/>
      <c r="AB568" s="141"/>
      <c r="AC568" s="98"/>
      <c r="AD568" s="98"/>
      <c r="AE568" s="105"/>
      <c r="AF568" s="105"/>
      <c r="AG568" s="105"/>
      <c r="AH568" s="105"/>
    </row>
    <row r="569" spans="1:34" s="89" customFormat="1" ht="111" customHeight="1">
      <c r="A569" s="64"/>
      <c r="B569" s="64"/>
      <c r="C569" s="64"/>
      <c r="D569" s="29" t="s">
        <v>1115</v>
      </c>
      <c r="E569" s="30">
        <v>2000</v>
      </c>
      <c r="F569" s="106"/>
      <c r="G569" s="16"/>
      <c r="H569" s="30"/>
      <c r="I569" s="106"/>
      <c r="J569" s="16"/>
      <c r="K569" s="32"/>
      <c r="L569" s="32"/>
      <c r="M569" s="32"/>
      <c r="N569" s="32"/>
      <c r="O569" s="31">
        <v>2000</v>
      </c>
      <c r="P569" s="32"/>
      <c r="Q569" s="32"/>
      <c r="R569" s="32"/>
      <c r="S569" s="77"/>
      <c r="T569" s="77"/>
      <c r="U569" s="77"/>
      <c r="V569" s="77"/>
      <c r="W569" s="77"/>
      <c r="X569" s="77"/>
      <c r="Y569" s="77"/>
      <c r="Z569" s="77"/>
      <c r="AA569" s="77"/>
      <c r="AB569" s="141"/>
      <c r="AC569" s="98"/>
      <c r="AD569" s="98"/>
      <c r="AE569" s="105"/>
      <c r="AF569" s="105"/>
      <c r="AG569" s="105"/>
      <c r="AH569" s="105"/>
    </row>
    <row r="570" spans="1:34" s="89" customFormat="1" ht="135.75" customHeight="1">
      <c r="A570" s="52"/>
      <c r="B570" s="52"/>
      <c r="C570" s="52"/>
      <c r="D570" s="29" t="s">
        <v>1116</v>
      </c>
      <c r="E570" s="30">
        <v>5000</v>
      </c>
      <c r="F570" s="106"/>
      <c r="G570" s="16"/>
      <c r="H570" s="30"/>
      <c r="I570" s="106"/>
      <c r="J570" s="16"/>
      <c r="K570" s="32"/>
      <c r="L570" s="32"/>
      <c r="M570" s="32"/>
      <c r="N570" s="32"/>
      <c r="O570" s="31">
        <v>5000</v>
      </c>
      <c r="P570" s="32"/>
      <c r="Q570" s="32"/>
      <c r="R570" s="32"/>
      <c r="S570" s="77"/>
      <c r="T570" s="77"/>
      <c r="U570" s="77"/>
      <c r="V570" s="77"/>
      <c r="W570" s="77"/>
      <c r="X570" s="77"/>
      <c r="Y570" s="77"/>
      <c r="Z570" s="77"/>
      <c r="AA570" s="77"/>
      <c r="AB570" s="141"/>
      <c r="AC570" s="98"/>
      <c r="AD570" s="98"/>
      <c r="AE570" s="105"/>
      <c r="AF570" s="105"/>
      <c r="AG570" s="105"/>
      <c r="AH570" s="105"/>
    </row>
    <row r="571" spans="1:34" s="89" customFormat="1" ht="171.75" customHeight="1">
      <c r="A571" s="63"/>
      <c r="B571" s="63"/>
      <c r="C571" s="63"/>
      <c r="D571" s="29" t="s">
        <v>1117</v>
      </c>
      <c r="E571" s="30">
        <v>10000</v>
      </c>
      <c r="F571" s="106"/>
      <c r="G571" s="16"/>
      <c r="H571" s="30"/>
      <c r="I571" s="106"/>
      <c r="J571" s="16"/>
      <c r="K571" s="32"/>
      <c r="L571" s="32"/>
      <c r="M571" s="32"/>
      <c r="N571" s="32"/>
      <c r="O571" s="31">
        <v>10000</v>
      </c>
      <c r="P571" s="32"/>
      <c r="Q571" s="32"/>
      <c r="R571" s="32"/>
      <c r="S571" s="77"/>
      <c r="T571" s="77"/>
      <c r="U571" s="77"/>
      <c r="V571" s="77"/>
      <c r="W571" s="77"/>
      <c r="X571" s="77"/>
      <c r="Y571" s="77"/>
      <c r="Z571" s="77"/>
      <c r="AA571" s="77"/>
      <c r="AB571" s="141"/>
      <c r="AC571" s="98"/>
      <c r="AD571" s="98"/>
      <c r="AE571" s="105"/>
      <c r="AF571" s="105"/>
      <c r="AG571" s="105"/>
      <c r="AH571" s="105"/>
    </row>
    <row r="572" spans="1:34" s="89" customFormat="1" ht="107.25" customHeight="1">
      <c r="A572" s="52"/>
      <c r="B572" s="52"/>
      <c r="C572" s="52"/>
      <c r="D572" s="29" t="s">
        <v>1118</v>
      </c>
      <c r="E572" s="30">
        <v>20000</v>
      </c>
      <c r="F572" s="106"/>
      <c r="G572" s="16"/>
      <c r="H572" s="30"/>
      <c r="I572" s="106"/>
      <c r="J572" s="16"/>
      <c r="K572" s="32"/>
      <c r="L572" s="32"/>
      <c r="M572" s="32"/>
      <c r="N572" s="32"/>
      <c r="O572" s="31">
        <v>20000</v>
      </c>
      <c r="P572" s="32"/>
      <c r="Q572" s="32"/>
      <c r="R572" s="32"/>
      <c r="S572" s="77"/>
      <c r="T572" s="77"/>
      <c r="U572" s="77"/>
      <c r="V572" s="77"/>
      <c r="W572" s="77"/>
      <c r="X572" s="77"/>
      <c r="Y572" s="77"/>
      <c r="Z572" s="77"/>
      <c r="AA572" s="77"/>
      <c r="AB572" s="142"/>
      <c r="AC572" s="98"/>
      <c r="AD572" s="98"/>
      <c r="AE572" s="105"/>
      <c r="AF572" s="105"/>
      <c r="AG572" s="105"/>
      <c r="AH572" s="105"/>
    </row>
    <row r="573" spans="1:34" s="89" customFormat="1" ht="224.25" customHeight="1">
      <c r="A573" s="16">
        <v>224</v>
      </c>
      <c r="B573" s="16" t="s">
        <v>1132</v>
      </c>
      <c r="C573" s="16" t="s">
        <v>1091</v>
      </c>
      <c r="D573" s="29" t="s">
        <v>1121</v>
      </c>
      <c r="E573" s="30">
        <v>50000</v>
      </c>
      <c r="F573" s="106"/>
      <c r="G573" s="16"/>
      <c r="H573" s="30"/>
      <c r="I573" s="106"/>
      <c r="J573" s="16"/>
      <c r="K573" s="32"/>
      <c r="L573" s="32"/>
      <c r="M573" s="32"/>
      <c r="N573" s="32"/>
      <c r="O573" s="31">
        <v>50000</v>
      </c>
      <c r="P573" s="32"/>
      <c r="Q573" s="32"/>
      <c r="R573" s="32"/>
      <c r="S573" s="77"/>
      <c r="T573" s="77"/>
      <c r="U573" s="77"/>
      <c r="V573" s="77"/>
      <c r="W573" s="77"/>
      <c r="X573" s="77"/>
      <c r="Y573" s="77"/>
      <c r="Z573" s="77"/>
      <c r="AA573" s="77"/>
      <c r="AB573" s="37" t="s">
        <v>1120</v>
      </c>
      <c r="AC573" s="98"/>
      <c r="AD573" s="98"/>
      <c r="AE573" s="105"/>
      <c r="AF573" s="105"/>
      <c r="AG573" s="105"/>
      <c r="AH573" s="105"/>
    </row>
    <row r="574" spans="1:34" s="89" customFormat="1" ht="33.75" customHeight="1" hidden="1">
      <c r="A574" s="16"/>
      <c r="B574" s="16"/>
      <c r="C574" s="16"/>
      <c r="D574" s="29"/>
      <c r="E574" s="30"/>
      <c r="F574" s="106"/>
      <c r="G574" s="16"/>
      <c r="H574" s="30"/>
      <c r="I574" s="106"/>
      <c r="J574" s="16"/>
      <c r="K574" s="32"/>
      <c r="L574" s="32"/>
      <c r="M574" s="32"/>
      <c r="N574" s="32"/>
      <c r="O574" s="31"/>
      <c r="P574" s="32"/>
      <c r="Q574" s="32"/>
      <c r="R574" s="32"/>
      <c r="S574" s="77"/>
      <c r="T574" s="77"/>
      <c r="U574" s="77"/>
      <c r="V574" s="77"/>
      <c r="W574" s="77"/>
      <c r="X574" s="77"/>
      <c r="Y574" s="77"/>
      <c r="Z574" s="77"/>
      <c r="AA574" s="77"/>
      <c r="AB574" s="37"/>
      <c r="AC574" s="98"/>
      <c r="AD574" s="98"/>
      <c r="AE574" s="105"/>
      <c r="AF574" s="105"/>
      <c r="AG574" s="105"/>
      <c r="AH574" s="105"/>
    </row>
    <row r="575" spans="1:34" s="89" customFormat="1" ht="31.5" customHeight="1" hidden="1">
      <c r="A575" s="16"/>
      <c r="B575" s="16"/>
      <c r="C575" s="16"/>
      <c r="D575" s="29"/>
      <c r="E575" s="30"/>
      <c r="F575" s="106"/>
      <c r="G575" s="16"/>
      <c r="H575" s="30"/>
      <c r="I575" s="106"/>
      <c r="J575" s="16"/>
      <c r="K575" s="32"/>
      <c r="L575" s="32"/>
      <c r="M575" s="32"/>
      <c r="N575" s="32"/>
      <c r="O575" s="31"/>
      <c r="P575" s="32"/>
      <c r="Q575" s="32"/>
      <c r="R575" s="32"/>
      <c r="S575" s="77"/>
      <c r="T575" s="77"/>
      <c r="U575" s="77"/>
      <c r="V575" s="77"/>
      <c r="W575" s="77"/>
      <c r="X575" s="77"/>
      <c r="Y575" s="77"/>
      <c r="Z575" s="77"/>
      <c r="AA575" s="77"/>
      <c r="AB575" s="37"/>
      <c r="AC575" s="98"/>
      <c r="AD575" s="98"/>
      <c r="AE575" s="105"/>
      <c r="AF575" s="105"/>
      <c r="AG575" s="105"/>
      <c r="AH575" s="105"/>
    </row>
    <row r="576" spans="1:34" s="89" customFormat="1" ht="30" customHeight="1" hidden="1">
      <c r="A576" s="16"/>
      <c r="B576" s="16"/>
      <c r="C576" s="16"/>
      <c r="D576" s="29"/>
      <c r="E576" s="30"/>
      <c r="F576" s="106"/>
      <c r="G576" s="16"/>
      <c r="H576" s="30"/>
      <c r="I576" s="106"/>
      <c r="J576" s="16"/>
      <c r="K576" s="32"/>
      <c r="L576" s="32"/>
      <c r="M576" s="32"/>
      <c r="N576" s="32"/>
      <c r="O576" s="31"/>
      <c r="P576" s="32"/>
      <c r="Q576" s="32"/>
      <c r="R576" s="32"/>
      <c r="S576" s="77"/>
      <c r="T576" s="77"/>
      <c r="U576" s="77"/>
      <c r="V576" s="77"/>
      <c r="W576" s="77"/>
      <c r="X576" s="77"/>
      <c r="Y576" s="77"/>
      <c r="Z576" s="77"/>
      <c r="AA576" s="77"/>
      <c r="AB576" s="37"/>
      <c r="AC576" s="98"/>
      <c r="AD576" s="98"/>
      <c r="AE576" s="105"/>
      <c r="AF576" s="105"/>
      <c r="AG576" s="105"/>
      <c r="AH576" s="105"/>
    </row>
    <row r="577" spans="1:34" s="89" customFormat="1" ht="30.75" customHeight="1">
      <c r="A577" s="113"/>
      <c r="B577" s="114" t="s">
        <v>699</v>
      </c>
      <c r="C577" s="115"/>
      <c r="D577" s="29"/>
      <c r="E577" s="138">
        <f>SUM(E7:E576)</f>
        <v>74831928.17</v>
      </c>
      <c r="F577" s="83">
        <f aca="true" t="shared" si="0" ref="F577:AA577">SUM(F9:F576)</f>
        <v>0</v>
      </c>
      <c r="G577" s="83">
        <f t="shared" si="0"/>
        <v>0</v>
      </c>
      <c r="H577" s="138">
        <f>SUM(H7:H576)</f>
        <v>420254</v>
      </c>
      <c r="I577" s="83">
        <f t="shared" si="0"/>
        <v>0</v>
      </c>
      <c r="J577" s="83">
        <f t="shared" si="0"/>
        <v>0</v>
      </c>
      <c r="K577" s="83">
        <f t="shared" si="0"/>
        <v>0</v>
      </c>
      <c r="L577" s="83">
        <f t="shared" si="0"/>
        <v>0</v>
      </c>
      <c r="M577" s="138">
        <f>SUM(M7:M576)</f>
        <v>1658099</v>
      </c>
      <c r="N577" s="138">
        <f>SUM(N7:N576)</f>
        <v>3992448</v>
      </c>
      <c r="O577" s="138">
        <f>SUM(O7:O576)</f>
        <v>10646853</v>
      </c>
      <c r="P577" s="83">
        <f t="shared" si="0"/>
        <v>0</v>
      </c>
      <c r="Q577" s="83">
        <f t="shared" si="0"/>
        <v>0</v>
      </c>
      <c r="R577" s="83">
        <f t="shared" si="0"/>
        <v>0</v>
      </c>
      <c r="S577" s="83">
        <f t="shared" si="0"/>
        <v>0</v>
      </c>
      <c r="T577" s="83">
        <f t="shared" si="0"/>
        <v>0</v>
      </c>
      <c r="U577" s="83">
        <f t="shared" si="0"/>
        <v>0</v>
      </c>
      <c r="V577" s="83">
        <f t="shared" si="0"/>
        <v>0</v>
      </c>
      <c r="W577" s="83">
        <f t="shared" si="0"/>
        <v>0</v>
      </c>
      <c r="X577" s="83">
        <f t="shared" si="0"/>
        <v>0</v>
      </c>
      <c r="Y577" s="83">
        <f t="shared" si="0"/>
        <v>0</v>
      </c>
      <c r="Z577" s="83">
        <f t="shared" si="0"/>
        <v>0</v>
      </c>
      <c r="AA577" s="83">
        <f t="shared" si="0"/>
        <v>0</v>
      </c>
      <c r="AB577" s="35"/>
      <c r="AC577" s="98"/>
      <c r="AD577" s="98"/>
      <c r="AE577" s="105"/>
      <c r="AF577" s="105"/>
      <c r="AG577" s="105"/>
      <c r="AH577" s="105"/>
    </row>
    <row r="578" spans="1:34" ht="65.25" customHeight="1">
      <c r="A578" s="11"/>
      <c r="B578" s="12"/>
      <c r="C578" s="9"/>
      <c r="D578" s="126"/>
      <c r="E578" s="127"/>
      <c r="F578" s="13"/>
      <c r="G578" s="13"/>
      <c r="H578" s="84"/>
      <c r="I578" s="13"/>
      <c r="J578" s="13"/>
      <c r="K578" s="13"/>
      <c r="L578" s="13"/>
      <c r="M578" s="84"/>
      <c r="N578" s="13"/>
      <c r="O578" s="19"/>
      <c r="P578" s="11"/>
      <c r="Q578" s="11"/>
      <c r="R578" s="11"/>
      <c r="S578" s="11"/>
      <c r="T578" s="11"/>
      <c r="U578" s="11"/>
      <c r="V578" s="11"/>
      <c r="W578" s="11"/>
      <c r="X578" s="11"/>
      <c r="Y578" s="11"/>
      <c r="Z578" s="11"/>
      <c r="AA578" s="11"/>
      <c r="AB578" s="14"/>
      <c r="AC578" s="33"/>
      <c r="AE578" s="6"/>
      <c r="AF578" s="6"/>
      <c r="AG578" s="6"/>
      <c r="AH578" s="6"/>
    </row>
    <row r="579" spans="1:34" ht="46.5" customHeight="1">
      <c r="A579" s="11"/>
      <c r="B579" s="12"/>
      <c r="C579" s="71" t="s">
        <v>700</v>
      </c>
      <c r="D579" s="125"/>
      <c r="E579" s="13">
        <v>320000</v>
      </c>
      <c r="F579" s="11"/>
      <c r="G579" s="11"/>
      <c r="H579" s="84"/>
      <c r="I579" s="11"/>
      <c r="J579" s="11"/>
      <c r="K579" s="11"/>
      <c r="L579" s="11"/>
      <c r="M579" s="90"/>
      <c r="N579" s="11"/>
      <c r="O579" s="19"/>
      <c r="P579" s="11"/>
      <c r="Q579" s="11"/>
      <c r="R579" s="11"/>
      <c r="S579" s="11"/>
      <c r="T579" s="11"/>
      <c r="U579" s="11"/>
      <c r="V579" s="11"/>
      <c r="W579" s="11"/>
      <c r="X579" s="11"/>
      <c r="Y579" s="11"/>
      <c r="Z579" s="11"/>
      <c r="AA579" s="11"/>
      <c r="AB579" s="9"/>
      <c r="AC579" s="33"/>
      <c r="AE579" s="6"/>
      <c r="AF579" s="6"/>
      <c r="AG579" s="6"/>
      <c r="AH579" s="6"/>
    </row>
    <row r="580" spans="1:34" ht="46.5" customHeight="1">
      <c r="A580" s="11"/>
      <c r="B580" s="12"/>
      <c r="C580" s="26"/>
      <c r="D580" s="55"/>
      <c r="E580" s="13"/>
      <c r="F580" s="11"/>
      <c r="G580" s="11"/>
      <c r="H580" s="84"/>
      <c r="I580" s="11"/>
      <c r="J580" s="11"/>
      <c r="K580" s="11"/>
      <c r="L580" s="11"/>
      <c r="M580" s="90"/>
      <c r="N580" s="11"/>
      <c r="O580" s="19"/>
      <c r="P580" s="11"/>
      <c r="Q580" s="11"/>
      <c r="R580" s="11"/>
      <c r="S580" s="11"/>
      <c r="T580" s="11"/>
      <c r="U580" s="11"/>
      <c r="V580" s="11"/>
      <c r="W580" s="11"/>
      <c r="X580" s="11"/>
      <c r="Y580" s="11"/>
      <c r="Z580" s="11"/>
      <c r="AA580" s="11"/>
      <c r="AB580" s="9"/>
      <c r="AC580" s="33"/>
      <c r="AE580" s="6"/>
      <c r="AF580" s="6"/>
      <c r="AG580" s="6"/>
      <c r="AH580" s="6"/>
    </row>
    <row r="581" spans="2:34" s="11" customFormat="1" ht="30" customHeight="1">
      <c r="B581" s="12"/>
      <c r="C581" s="26"/>
      <c r="D581" s="55"/>
      <c r="E581" s="13"/>
      <c r="H581" s="84"/>
      <c r="M581" s="90"/>
      <c r="O581" s="73">
        <v>13888613</v>
      </c>
      <c r="AB581" s="36">
        <v>13888600</v>
      </c>
      <c r="AC581" s="22">
        <f aca="true" t="shared" si="1" ref="AC581:AH581">SUM(AC9:AC9)</f>
        <v>182584</v>
      </c>
      <c r="AD581" s="22">
        <f t="shared" si="1"/>
        <v>0</v>
      </c>
      <c r="AE581" s="22">
        <f t="shared" si="1"/>
        <v>0</v>
      </c>
      <c r="AF581" s="22">
        <f t="shared" si="1"/>
        <v>0</v>
      </c>
      <c r="AG581" s="22">
        <f t="shared" si="1"/>
        <v>0</v>
      </c>
      <c r="AH581" s="22">
        <f t="shared" si="1"/>
        <v>0</v>
      </c>
    </row>
    <row r="582" spans="2:34" s="11" customFormat="1" ht="33" customHeight="1">
      <c r="B582" s="12"/>
      <c r="C582" s="26"/>
      <c r="D582" s="72" t="s">
        <v>1108</v>
      </c>
      <c r="E582" s="13"/>
      <c r="H582" s="84"/>
      <c r="M582" s="90"/>
      <c r="O582" s="23">
        <f>O581-O577</f>
        <v>3241760</v>
      </c>
      <c r="AB582" s="93">
        <f>AB581-O577</f>
        <v>3241747</v>
      </c>
      <c r="AC582" s="10"/>
      <c r="AD582" s="10">
        <f>IF(SUM(N578:V578)&lt;&gt;0,1,0)</f>
        <v>0</v>
      </c>
      <c r="AE582" s="10"/>
      <c r="AF582" s="10"/>
      <c r="AG582" s="10"/>
      <c r="AH582" s="10"/>
    </row>
    <row r="583" spans="2:34" s="11" customFormat="1" ht="15.75">
      <c r="B583" s="12"/>
      <c r="C583" s="26"/>
      <c r="D583" s="92" t="s">
        <v>836</v>
      </c>
      <c r="E583" s="13"/>
      <c r="H583" s="84"/>
      <c r="M583" s="90"/>
      <c r="N583" s="13">
        <v>16055965</v>
      </c>
      <c r="O583" s="23"/>
      <c r="P583" s="13"/>
      <c r="Q583" s="13"/>
      <c r="R583" s="13"/>
      <c r="S583" s="13"/>
      <c r="T583" s="13"/>
      <c r="U583" s="13"/>
      <c r="V583" s="13"/>
      <c r="W583" s="13"/>
      <c r="X583" s="13"/>
      <c r="Y583" s="13"/>
      <c r="Z583" s="13"/>
      <c r="AA583" s="13"/>
      <c r="AB583" s="36"/>
      <c r="AC583" s="10"/>
      <c r="AD583" s="10">
        <f>IF(SUM(N579:V579)&lt;&gt;0,1,0)</f>
        <v>0</v>
      </c>
      <c r="AE583" s="34">
        <f>AF581+AG581+AH581</f>
        <v>0</v>
      </c>
      <c r="AF583" s="10">
        <f>'[1]районні установи'!$H$20</f>
        <v>0</v>
      </c>
      <c r="AG583" s="10"/>
      <c r="AH583" s="10"/>
    </row>
    <row r="584" spans="2:34" s="11" customFormat="1" ht="30">
      <c r="B584" s="12"/>
      <c r="C584" s="26"/>
      <c r="D584" s="55" t="s">
        <v>393</v>
      </c>
      <c r="E584" s="13"/>
      <c r="F584" s="13"/>
      <c r="G584" s="13"/>
      <c r="H584" s="84"/>
      <c r="I584" s="13"/>
      <c r="J584" s="13"/>
      <c r="K584" s="13"/>
      <c r="L584" s="13"/>
      <c r="M584" s="84"/>
      <c r="N584" s="68">
        <f>16055965-11634280-75000-349999</f>
        <v>3996686</v>
      </c>
      <c r="O584" s="68"/>
      <c r="P584" s="68"/>
      <c r="Q584" s="68"/>
      <c r="R584" s="68"/>
      <c r="S584" s="68"/>
      <c r="T584" s="68"/>
      <c r="U584" s="68"/>
      <c r="V584" s="68"/>
      <c r="W584" s="68"/>
      <c r="X584" s="68"/>
      <c r="Y584" s="68"/>
      <c r="Z584" s="68"/>
      <c r="AA584" s="68"/>
      <c r="AB584" s="69">
        <f>N584-N577</f>
        <v>4238</v>
      </c>
      <c r="AC584" s="10"/>
      <c r="AD584" s="10"/>
      <c r="AE584" s="10"/>
      <c r="AF584" s="34">
        <f>AF581-AF583</f>
        <v>0</v>
      </c>
      <c r="AG584" s="10"/>
      <c r="AH584" s="10"/>
    </row>
    <row r="585" spans="2:34" s="11" customFormat="1" ht="32.25" customHeight="1">
      <c r="B585" s="12"/>
      <c r="C585" s="26" t="s">
        <v>76</v>
      </c>
      <c r="D585" s="92" t="s">
        <v>75</v>
      </c>
      <c r="E585" s="13"/>
      <c r="F585" s="13"/>
      <c r="G585" s="13"/>
      <c r="H585" s="84"/>
      <c r="I585" s="13"/>
      <c r="J585" s="13"/>
      <c r="K585" s="13"/>
      <c r="L585" s="13"/>
      <c r="M585" s="84"/>
      <c r="N585" s="17"/>
      <c r="O585" s="24"/>
      <c r="P585" s="18"/>
      <c r="Q585" s="18"/>
      <c r="R585" s="18"/>
      <c r="S585" s="18"/>
      <c r="T585" s="18"/>
      <c r="U585" s="18"/>
      <c r="V585" s="18"/>
      <c r="W585" s="18"/>
      <c r="X585" s="18"/>
      <c r="Y585" s="18"/>
      <c r="Z585" s="18"/>
      <c r="AA585" s="18"/>
      <c r="AB585" s="21"/>
      <c r="AC585" s="10"/>
      <c r="AD585" s="10"/>
      <c r="AE585" s="10"/>
      <c r="AF585" s="10"/>
      <c r="AG585" s="10"/>
      <c r="AH585" s="10"/>
    </row>
    <row r="586" spans="2:34" s="11" customFormat="1" ht="45.75">
      <c r="B586" s="12"/>
      <c r="C586" s="26"/>
      <c r="D586" s="55" t="s">
        <v>373</v>
      </c>
      <c r="E586" s="23" t="s">
        <v>751</v>
      </c>
      <c r="F586" s="13"/>
      <c r="G586" s="13"/>
      <c r="H586" s="84"/>
      <c r="I586" s="13"/>
      <c r="J586" s="13"/>
      <c r="K586" s="13"/>
      <c r="L586" s="13"/>
      <c r="M586" s="84"/>
      <c r="N586" s="17"/>
      <c r="O586" s="24"/>
      <c r="P586" s="18"/>
      <c r="Q586" s="18"/>
      <c r="R586" s="18"/>
      <c r="S586" s="18"/>
      <c r="T586" s="18"/>
      <c r="U586" s="18"/>
      <c r="V586" s="18"/>
      <c r="W586" s="18"/>
      <c r="X586" s="18"/>
      <c r="Y586" s="18"/>
      <c r="Z586" s="18"/>
      <c r="AA586" s="18"/>
      <c r="AB586" s="21"/>
      <c r="AC586" s="10"/>
      <c r="AD586" s="10"/>
      <c r="AE586" s="10"/>
      <c r="AF586" s="10"/>
      <c r="AG586" s="10"/>
      <c r="AH586" s="10"/>
    </row>
    <row r="587" spans="2:34" s="11" customFormat="1" ht="135">
      <c r="B587" s="12"/>
      <c r="C587" s="71" t="s">
        <v>395</v>
      </c>
      <c r="D587" s="55" t="s">
        <v>750</v>
      </c>
      <c r="E587" s="13">
        <v>120000</v>
      </c>
      <c r="F587" s="13"/>
      <c r="G587" s="13"/>
      <c r="H587" s="84"/>
      <c r="I587" s="13"/>
      <c r="J587" s="13"/>
      <c r="K587" s="13"/>
      <c r="L587" s="13"/>
      <c r="M587" s="84"/>
      <c r="N587" s="17"/>
      <c r="O587" s="24"/>
      <c r="P587" s="18"/>
      <c r="Q587" s="18"/>
      <c r="R587" s="18"/>
      <c r="S587" s="18"/>
      <c r="T587" s="18"/>
      <c r="U587" s="18"/>
      <c r="V587" s="18"/>
      <c r="W587" s="18"/>
      <c r="X587" s="18"/>
      <c r="Y587" s="18"/>
      <c r="Z587" s="18"/>
      <c r="AA587" s="18"/>
      <c r="AB587" s="21"/>
      <c r="AC587" s="10"/>
      <c r="AD587" s="10"/>
      <c r="AE587" s="10"/>
      <c r="AF587" s="10"/>
      <c r="AG587" s="10"/>
      <c r="AH587" s="10"/>
    </row>
    <row r="588" spans="2:36" s="11" customFormat="1" ht="54" customHeight="1">
      <c r="B588" s="12"/>
      <c r="C588" s="26"/>
      <c r="D588" s="55" t="s">
        <v>394</v>
      </c>
      <c r="E588" s="67" t="s">
        <v>112</v>
      </c>
      <c r="F588" s="13"/>
      <c r="G588" s="13"/>
      <c r="H588" s="84"/>
      <c r="I588" s="13"/>
      <c r="J588" s="13"/>
      <c r="K588" s="13"/>
      <c r="L588" s="13"/>
      <c r="M588" s="84"/>
      <c r="N588" s="17"/>
      <c r="O588" s="24"/>
      <c r="P588" s="18"/>
      <c r="Q588" s="18"/>
      <c r="R588" s="18"/>
      <c r="S588" s="18"/>
      <c r="T588" s="18"/>
      <c r="U588" s="18"/>
      <c r="V588" s="18"/>
      <c r="W588" s="18"/>
      <c r="X588" s="18"/>
      <c r="Y588" s="18"/>
      <c r="Z588" s="18"/>
      <c r="AA588" s="18"/>
      <c r="AB588" s="21" t="s">
        <v>843</v>
      </c>
      <c r="AC588" s="10"/>
      <c r="AD588" s="10">
        <f>IF(SUM(N584:V584)&lt;&gt;0,1,0)</f>
        <v>1</v>
      </c>
      <c r="AE588" s="10"/>
      <c r="AF588" s="10"/>
      <c r="AG588" s="10"/>
      <c r="AH588" s="10"/>
      <c r="AJ588" s="70"/>
    </row>
    <row r="589" spans="2:34" s="11" customFormat="1" ht="39.75" customHeight="1">
      <c r="B589" s="12"/>
      <c r="C589" s="26"/>
      <c r="D589" s="66" t="s">
        <v>111</v>
      </c>
      <c r="E589" s="13"/>
      <c r="F589" s="13"/>
      <c r="G589" s="13"/>
      <c r="H589" s="84"/>
      <c r="I589" s="13"/>
      <c r="J589" s="13"/>
      <c r="K589" s="13"/>
      <c r="L589" s="13"/>
      <c r="M589" s="84"/>
      <c r="N589" s="17"/>
      <c r="O589" s="24"/>
      <c r="P589" s="18"/>
      <c r="Q589" s="18"/>
      <c r="R589" s="18"/>
      <c r="S589" s="18"/>
      <c r="T589" s="18"/>
      <c r="U589" s="18"/>
      <c r="V589" s="18"/>
      <c r="W589" s="18"/>
      <c r="X589" s="18"/>
      <c r="Y589" s="18"/>
      <c r="Z589" s="18"/>
      <c r="AA589" s="18"/>
      <c r="AB589" s="21"/>
      <c r="AC589" s="10"/>
      <c r="AD589" s="10"/>
      <c r="AE589" s="10"/>
      <c r="AF589" s="10"/>
      <c r="AG589" s="10"/>
      <c r="AH589" s="10"/>
    </row>
    <row r="590" spans="2:34" s="11" customFormat="1" ht="146.25" customHeight="1" hidden="1">
      <c r="B590" s="12"/>
      <c r="C590" s="27"/>
      <c r="D590" s="55"/>
      <c r="E590" s="15"/>
      <c r="H590" s="84"/>
      <c r="M590" s="90"/>
      <c r="O590" s="19"/>
      <c r="S590" s="11">
        <v>3668</v>
      </c>
      <c r="AB590" s="9"/>
      <c r="AC590" s="10"/>
      <c r="AD590" s="10"/>
      <c r="AE590" s="10"/>
      <c r="AF590" s="10"/>
      <c r="AG590" s="10"/>
      <c r="AH590" s="10"/>
    </row>
    <row r="591" spans="2:34" s="11" customFormat="1" ht="99" customHeight="1">
      <c r="B591" s="12"/>
      <c r="C591" s="26" t="s">
        <v>701</v>
      </c>
      <c r="D591" s="56"/>
      <c r="E591" s="13">
        <v>8703.57</v>
      </c>
      <c r="H591" s="84"/>
      <c r="M591" s="90"/>
      <c r="O591" s="19"/>
      <c r="S591" s="11">
        <v>1109.19</v>
      </c>
      <c r="Z591" s="43"/>
      <c r="AA591" s="43"/>
      <c r="AB591" s="44"/>
      <c r="AC591" s="10"/>
      <c r="AD591" s="10"/>
      <c r="AE591" s="10"/>
      <c r="AF591" s="10"/>
      <c r="AG591" s="10"/>
      <c r="AH591" s="10"/>
    </row>
    <row r="592" spans="2:34" s="11" customFormat="1" ht="50.25" customHeight="1">
      <c r="B592" s="12"/>
      <c r="C592" s="26" t="s">
        <v>703</v>
      </c>
      <c r="D592" s="55"/>
      <c r="E592" s="13">
        <v>66000</v>
      </c>
      <c r="H592" s="84"/>
      <c r="M592" s="90"/>
      <c r="O592" s="19"/>
      <c r="Z592" s="43"/>
      <c r="AA592" s="43"/>
      <c r="AB592" s="44"/>
      <c r="AC592" s="10"/>
      <c r="AD592" s="10"/>
      <c r="AE592" s="10"/>
      <c r="AF592" s="10"/>
      <c r="AG592" s="10"/>
      <c r="AH592" s="10"/>
    </row>
    <row r="593" spans="2:34" s="11" customFormat="1" ht="42.75" customHeight="1" hidden="1">
      <c r="B593" s="12"/>
      <c r="C593" s="26" t="s">
        <v>702</v>
      </c>
      <c r="D593" s="55"/>
      <c r="E593" s="13">
        <v>5348.93</v>
      </c>
      <c r="H593" s="84"/>
      <c r="M593" s="90"/>
      <c r="O593" s="19"/>
      <c r="Z593" s="43"/>
      <c r="AA593" s="43"/>
      <c r="AB593" s="44"/>
      <c r="AC593" s="10"/>
      <c r="AD593" s="10"/>
      <c r="AE593" s="10"/>
      <c r="AF593" s="10"/>
      <c r="AG593" s="10"/>
      <c r="AH593" s="10"/>
    </row>
    <row r="594" spans="2:34" s="11" customFormat="1" ht="28.5" customHeight="1">
      <c r="B594" s="12"/>
      <c r="C594" s="26"/>
      <c r="D594" s="55"/>
      <c r="H594" s="84"/>
      <c r="M594" s="90"/>
      <c r="O594" s="19"/>
      <c r="Z594" s="43"/>
      <c r="AA594" s="43"/>
      <c r="AB594" s="44"/>
      <c r="AC594" s="10"/>
      <c r="AD594" s="10">
        <f aca="true" t="shared" si="2" ref="AD594:AD657">IF(SUM(N590:V590)&lt;&gt;0,1,0)</f>
        <v>1</v>
      </c>
      <c r="AE594" s="10"/>
      <c r="AF594" s="10"/>
      <c r="AG594" s="10"/>
      <c r="AH594" s="10"/>
    </row>
    <row r="595" spans="2:34" s="11" customFormat="1" ht="15.75">
      <c r="B595" s="12"/>
      <c r="C595" s="26"/>
      <c r="D595" s="55"/>
      <c r="H595" s="84"/>
      <c r="M595" s="90"/>
      <c r="O595" s="19"/>
      <c r="Z595" s="43"/>
      <c r="AA595" s="43"/>
      <c r="AB595" s="44"/>
      <c r="AC595" s="10"/>
      <c r="AD595" s="10">
        <f t="shared" si="2"/>
        <v>1</v>
      </c>
      <c r="AE595" s="10"/>
      <c r="AF595" s="10"/>
      <c r="AG595" s="10"/>
      <c r="AH595" s="10"/>
    </row>
    <row r="596" spans="2:34" s="11" customFormat="1" ht="60.75">
      <c r="B596" s="12"/>
      <c r="C596" s="27" t="s">
        <v>238</v>
      </c>
      <c r="D596" s="55"/>
      <c r="E596" s="45">
        <v>41023.02</v>
      </c>
      <c r="H596" s="84"/>
      <c r="M596" s="90"/>
      <c r="N596" s="19"/>
      <c r="O596" s="19"/>
      <c r="S596" s="11">
        <v>3668</v>
      </c>
      <c r="Z596" s="188" t="s">
        <v>239</v>
      </c>
      <c r="AA596" s="188"/>
      <c r="AB596" s="189"/>
      <c r="AC596" s="10"/>
      <c r="AD596" s="10">
        <f t="shared" si="2"/>
        <v>0</v>
      </c>
      <c r="AE596" s="10"/>
      <c r="AF596" s="10"/>
      <c r="AG596" s="10"/>
      <c r="AH596" s="10"/>
    </row>
    <row r="597" spans="2:34" s="11" customFormat="1" ht="15.75">
      <c r="B597" s="12"/>
      <c r="C597" s="26"/>
      <c r="D597" s="56"/>
      <c r="H597" s="84"/>
      <c r="M597" s="90"/>
      <c r="O597" s="19"/>
      <c r="AB597" s="9"/>
      <c r="AC597" s="10"/>
      <c r="AD597" s="10">
        <f t="shared" si="2"/>
        <v>0</v>
      </c>
      <c r="AE597" s="10"/>
      <c r="AF597" s="10"/>
      <c r="AG597" s="10"/>
      <c r="AH597" s="10"/>
    </row>
    <row r="598" spans="2:34" s="11" customFormat="1" ht="15.75" hidden="1">
      <c r="B598" s="12"/>
      <c r="C598" s="26"/>
      <c r="D598" s="55"/>
      <c r="H598" s="84"/>
      <c r="M598" s="90"/>
      <c r="O598" s="19"/>
      <c r="AB598" s="9"/>
      <c r="AC598" s="10"/>
      <c r="AD598" s="10">
        <f t="shared" si="2"/>
        <v>0</v>
      </c>
      <c r="AE598" s="10"/>
      <c r="AF598" s="10"/>
      <c r="AG598" s="10"/>
      <c r="AH598" s="10"/>
    </row>
    <row r="599" spans="2:34" s="11" customFormat="1" ht="60.75" hidden="1">
      <c r="B599" s="12"/>
      <c r="C599" s="27" t="s">
        <v>448</v>
      </c>
      <c r="D599" s="55"/>
      <c r="E599" s="20">
        <v>66000</v>
      </c>
      <c r="H599" s="84"/>
      <c r="M599" s="90"/>
      <c r="N599" s="19"/>
      <c r="O599" s="19"/>
      <c r="Z599" s="186" t="s">
        <v>242</v>
      </c>
      <c r="AA599" s="186"/>
      <c r="AB599" s="187"/>
      <c r="AC599" s="10"/>
      <c r="AD599" s="10">
        <f t="shared" si="2"/>
        <v>0</v>
      </c>
      <c r="AE599" s="10"/>
      <c r="AF599" s="10"/>
      <c r="AG599" s="10"/>
      <c r="AH599" s="10"/>
    </row>
    <row r="600" spans="2:34" s="11" customFormat="1" ht="15.75">
      <c r="B600" s="12"/>
      <c r="C600" s="26"/>
      <c r="D600" s="55"/>
      <c r="H600" s="84"/>
      <c r="M600" s="90"/>
      <c r="O600" s="19"/>
      <c r="AB600" s="9"/>
      <c r="AC600" s="10"/>
      <c r="AD600" s="10">
        <f t="shared" si="2"/>
        <v>1</v>
      </c>
      <c r="AE600" s="10"/>
      <c r="AF600" s="10"/>
      <c r="AG600" s="10"/>
      <c r="AH600" s="10"/>
    </row>
    <row r="601" spans="2:34" s="11" customFormat="1" ht="60.75" hidden="1">
      <c r="B601" s="12"/>
      <c r="C601" s="27" t="s">
        <v>240</v>
      </c>
      <c r="D601" s="55"/>
      <c r="E601" s="20">
        <v>5348.93</v>
      </c>
      <c r="H601" s="84"/>
      <c r="M601" s="90"/>
      <c r="O601" s="19"/>
      <c r="Z601" s="186" t="s">
        <v>241</v>
      </c>
      <c r="AA601" s="186"/>
      <c r="AB601" s="187"/>
      <c r="AC601" s="10"/>
      <c r="AD601" s="10">
        <f t="shared" si="2"/>
        <v>0</v>
      </c>
      <c r="AE601" s="10"/>
      <c r="AF601" s="10"/>
      <c r="AG601" s="10"/>
      <c r="AH601" s="10"/>
    </row>
    <row r="602" spans="1:34" s="11" customFormat="1" ht="15" hidden="1">
      <c r="A602" s="75"/>
      <c r="B602" s="2"/>
      <c r="C602" s="1"/>
      <c r="D602" s="55"/>
      <c r="E602"/>
      <c r="F602"/>
      <c r="G602"/>
      <c r="H602" s="86"/>
      <c r="I602"/>
      <c r="J602"/>
      <c r="K602"/>
      <c r="L602"/>
      <c r="M602" s="91"/>
      <c r="N602"/>
      <c r="O602" s="25"/>
      <c r="P602"/>
      <c r="Q602"/>
      <c r="R602"/>
      <c r="S602"/>
      <c r="T602"/>
      <c r="U602"/>
      <c r="V602"/>
      <c r="W602"/>
      <c r="X602"/>
      <c r="Y602"/>
      <c r="Z602"/>
      <c r="AA602"/>
      <c r="AB602" s="1"/>
      <c r="AC602" s="10"/>
      <c r="AD602" s="10">
        <f t="shared" si="2"/>
        <v>0</v>
      </c>
      <c r="AE602" s="10"/>
      <c r="AF602" s="10"/>
      <c r="AG602" s="10"/>
      <c r="AH602" s="10"/>
    </row>
    <row r="603" spans="1:34" s="11" customFormat="1" ht="15.75">
      <c r="A603" s="75"/>
      <c r="B603" s="2"/>
      <c r="C603" s="1"/>
      <c r="D603" s="57"/>
      <c r="E603"/>
      <c r="F603"/>
      <c r="G603"/>
      <c r="H603" s="86"/>
      <c r="I603"/>
      <c r="J603"/>
      <c r="K603"/>
      <c r="L603"/>
      <c r="M603" s="91"/>
      <c r="N603"/>
      <c r="O603" s="25"/>
      <c r="P603"/>
      <c r="Q603"/>
      <c r="R603"/>
      <c r="S603"/>
      <c r="T603"/>
      <c r="U603"/>
      <c r="V603"/>
      <c r="W603"/>
      <c r="X603"/>
      <c r="Y603"/>
      <c r="Z603"/>
      <c r="AA603"/>
      <c r="AB603" s="1"/>
      <c r="AC603" s="10"/>
      <c r="AD603" s="10">
        <f t="shared" si="2"/>
        <v>0</v>
      </c>
      <c r="AE603" s="10"/>
      <c r="AF603" s="10"/>
      <c r="AG603" s="10"/>
      <c r="AH603" s="10"/>
    </row>
    <row r="604" spans="1:34" s="11" customFormat="1" ht="15.75">
      <c r="A604" s="75"/>
      <c r="B604" s="2"/>
      <c r="C604" s="1"/>
      <c r="D604" s="57"/>
      <c r="E604"/>
      <c r="F604"/>
      <c r="G604"/>
      <c r="H604" s="86"/>
      <c r="I604"/>
      <c r="J604"/>
      <c r="K604"/>
      <c r="L604"/>
      <c r="M604" s="91"/>
      <c r="N604"/>
      <c r="O604" s="25"/>
      <c r="P604"/>
      <c r="Q604"/>
      <c r="R604"/>
      <c r="S604"/>
      <c r="T604"/>
      <c r="U604"/>
      <c r="V604"/>
      <c r="W604"/>
      <c r="X604"/>
      <c r="Y604"/>
      <c r="Z604"/>
      <c r="AA604"/>
      <c r="AB604" s="1"/>
      <c r="AC604" s="10"/>
      <c r="AD604" s="10">
        <f t="shared" si="2"/>
        <v>0</v>
      </c>
      <c r="AE604" s="10"/>
      <c r="AF604" s="10"/>
      <c r="AG604" s="10"/>
      <c r="AH604" s="10"/>
    </row>
    <row r="605" spans="1:34" s="11" customFormat="1" ht="15.75">
      <c r="A605" s="75"/>
      <c r="B605" s="2"/>
      <c r="C605" s="1"/>
      <c r="D605" s="57"/>
      <c r="E605"/>
      <c r="F605"/>
      <c r="G605"/>
      <c r="H605" s="86"/>
      <c r="I605"/>
      <c r="J605"/>
      <c r="K605"/>
      <c r="L605"/>
      <c r="M605" s="91"/>
      <c r="N605"/>
      <c r="O605" s="25"/>
      <c r="P605"/>
      <c r="Q605"/>
      <c r="R605"/>
      <c r="S605"/>
      <c r="T605"/>
      <c r="U605"/>
      <c r="V605"/>
      <c r="W605"/>
      <c r="X605"/>
      <c r="Y605"/>
      <c r="Z605"/>
      <c r="AA605"/>
      <c r="AB605" s="1"/>
      <c r="AC605" s="10"/>
      <c r="AD605" s="10">
        <f t="shared" si="2"/>
        <v>0</v>
      </c>
      <c r="AE605" s="10"/>
      <c r="AF605" s="10"/>
      <c r="AG605" s="10"/>
      <c r="AH605" s="10"/>
    </row>
    <row r="606" ht="15.75">
      <c r="AD606" s="5">
        <f t="shared" si="2"/>
        <v>0</v>
      </c>
    </row>
    <row r="607" ht="15.75">
      <c r="AD607" s="5">
        <f t="shared" si="2"/>
        <v>0</v>
      </c>
    </row>
    <row r="608" ht="15.75">
      <c r="AD608" s="5">
        <f t="shared" si="2"/>
        <v>0</v>
      </c>
    </row>
    <row r="609" ht="15.75">
      <c r="AD609" s="5">
        <f t="shared" si="2"/>
        <v>0</v>
      </c>
    </row>
    <row r="610" ht="15.75">
      <c r="AD610" s="5">
        <f t="shared" si="2"/>
        <v>0</v>
      </c>
    </row>
    <row r="611" spans="3:30" ht="15.75">
      <c r="C611" s="1" t="s">
        <v>1146</v>
      </c>
      <c r="D611" s="57" t="s">
        <v>1148</v>
      </c>
      <c r="AD611" s="5">
        <f t="shared" si="2"/>
        <v>0</v>
      </c>
    </row>
    <row r="612" ht="15.75">
      <c r="AD612" s="5">
        <f t="shared" si="2"/>
        <v>0</v>
      </c>
    </row>
    <row r="613" ht="15.75">
      <c r="AD613" s="5">
        <f t="shared" si="2"/>
        <v>0</v>
      </c>
    </row>
    <row r="614" ht="15.75">
      <c r="AD614" s="5">
        <f t="shared" si="2"/>
        <v>0</v>
      </c>
    </row>
    <row r="615" ht="15.75">
      <c r="AD615" s="5">
        <f t="shared" si="2"/>
        <v>0</v>
      </c>
    </row>
    <row r="616" ht="15.75">
      <c r="AD616" s="5">
        <f t="shared" si="2"/>
        <v>0</v>
      </c>
    </row>
    <row r="617" ht="15.75">
      <c r="AD617" s="5">
        <f t="shared" si="2"/>
        <v>0</v>
      </c>
    </row>
    <row r="618" ht="15.75">
      <c r="AD618" s="5">
        <f t="shared" si="2"/>
        <v>0</v>
      </c>
    </row>
    <row r="619" ht="15.75">
      <c r="AD619" s="5">
        <f t="shared" si="2"/>
        <v>0</v>
      </c>
    </row>
    <row r="620" ht="15.75">
      <c r="AD620" s="5">
        <f t="shared" si="2"/>
        <v>0</v>
      </c>
    </row>
    <row r="621" ht="15.75">
      <c r="AD621" s="5">
        <f t="shared" si="2"/>
        <v>0</v>
      </c>
    </row>
    <row r="622" ht="15.75">
      <c r="AD622" s="5">
        <f t="shared" si="2"/>
        <v>0</v>
      </c>
    </row>
    <row r="623" ht="15.75">
      <c r="AD623" s="5">
        <f t="shared" si="2"/>
        <v>0</v>
      </c>
    </row>
    <row r="624" ht="15.75">
      <c r="AD624" s="5">
        <f t="shared" si="2"/>
        <v>0</v>
      </c>
    </row>
    <row r="625" ht="15.75">
      <c r="AD625" s="5">
        <f t="shared" si="2"/>
        <v>0</v>
      </c>
    </row>
    <row r="626" ht="15.75">
      <c r="AD626" s="5">
        <f t="shared" si="2"/>
        <v>0</v>
      </c>
    </row>
    <row r="627" ht="15.75">
      <c r="AD627" s="5">
        <f t="shared" si="2"/>
        <v>0</v>
      </c>
    </row>
    <row r="628" ht="15.75">
      <c r="AD628" s="5">
        <f t="shared" si="2"/>
        <v>0</v>
      </c>
    </row>
    <row r="629" ht="15.75">
      <c r="AD629" s="5">
        <f t="shared" si="2"/>
        <v>0</v>
      </c>
    </row>
    <row r="630" ht="15.75">
      <c r="AD630" s="5">
        <f t="shared" si="2"/>
        <v>0</v>
      </c>
    </row>
    <row r="631" ht="15.75">
      <c r="AD631" s="5">
        <f t="shared" si="2"/>
        <v>0</v>
      </c>
    </row>
    <row r="632" ht="15.75">
      <c r="AD632" s="5">
        <f t="shared" si="2"/>
        <v>0</v>
      </c>
    </row>
    <row r="633" ht="15.75">
      <c r="AD633" s="5">
        <f t="shared" si="2"/>
        <v>0</v>
      </c>
    </row>
    <row r="634" ht="15.75">
      <c r="AD634" s="5">
        <f t="shared" si="2"/>
        <v>0</v>
      </c>
    </row>
    <row r="635" ht="15.75">
      <c r="AD635" s="5">
        <f t="shared" si="2"/>
        <v>0</v>
      </c>
    </row>
    <row r="636" ht="15.75">
      <c r="AD636" s="5">
        <f t="shared" si="2"/>
        <v>0</v>
      </c>
    </row>
    <row r="637" ht="15.75">
      <c r="AD637" s="5">
        <f t="shared" si="2"/>
        <v>0</v>
      </c>
    </row>
    <row r="638" ht="15.75">
      <c r="AD638" s="5">
        <f t="shared" si="2"/>
        <v>0</v>
      </c>
    </row>
    <row r="639" ht="15.75">
      <c r="AD639" s="5">
        <f t="shared" si="2"/>
        <v>0</v>
      </c>
    </row>
    <row r="640" ht="15.75">
      <c r="AD640" s="5">
        <f t="shared" si="2"/>
        <v>0</v>
      </c>
    </row>
    <row r="641" ht="15.75">
      <c r="AD641" s="5">
        <f t="shared" si="2"/>
        <v>0</v>
      </c>
    </row>
    <row r="642" ht="15.75">
      <c r="AD642" s="5">
        <f t="shared" si="2"/>
        <v>0</v>
      </c>
    </row>
    <row r="643" ht="15.75">
      <c r="AD643" s="5">
        <f t="shared" si="2"/>
        <v>0</v>
      </c>
    </row>
    <row r="644" ht="15.75">
      <c r="AD644" s="5">
        <f t="shared" si="2"/>
        <v>0</v>
      </c>
    </row>
    <row r="645" ht="15.75">
      <c r="AD645" s="5">
        <f t="shared" si="2"/>
        <v>0</v>
      </c>
    </row>
    <row r="646" ht="15.75">
      <c r="AD646" s="5">
        <f t="shared" si="2"/>
        <v>0</v>
      </c>
    </row>
    <row r="647" ht="15.75">
      <c r="AD647" s="5">
        <f t="shared" si="2"/>
        <v>0</v>
      </c>
    </row>
    <row r="648" ht="15.75">
      <c r="AD648" s="5">
        <f t="shared" si="2"/>
        <v>0</v>
      </c>
    </row>
    <row r="649" ht="15.75">
      <c r="AD649" s="5">
        <f t="shared" si="2"/>
        <v>0</v>
      </c>
    </row>
    <row r="650" ht="15.75">
      <c r="AD650" s="5">
        <f t="shared" si="2"/>
        <v>0</v>
      </c>
    </row>
    <row r="651" ht="15.75">
      <c r="AD651" s="5">
        <f t="shared" si="2"/>
        <v>0</v>
      </c>
    </row>
    <row r="652" ht="15.75">
      <c r="AD652" s="5">
        <f t="shared" si="2"/>
        <v>0</v>
      </c>
    </row>
    <row r="653" ht="15.75">
      <c r="AD653" s="5">
        <f t="shared" si="2"/>
        <v>0</v>
      </c>
    </row>
    <row r="654" ht="15.75">
      <c r="AD654" s="5">
        <f t="shared" si="2"/>
        <v>0</v>
      </c>
    </row>
    <row r="655" ht="15.75">
      <c r="AD655" s="5">
        <f t="shared" si="2"/>
        <v>0</v>
      </c>
    </row>
    <row r="656" ht="15.75">
      <c r="AD656" s="5">
        <f t="shared" si="2"/>
        <v>0</v>
      </c>
    </row>
    <row r="657" ht="15.75">
      <c r="AD657" s="5">
        <f t="shared" si="2"/>
        <v>0</v>
      </c>
    </row>
    <row r="658" ht="15.75">
      <c r="AD658" s="5">
        <f aca="true" t="shared" si="3" ref="AD658:AD721">IF(SUM(N654:V654)&lt;&gt;0,1,0)</f>
        <v>0</v>
      </c>
    </row>
    <row r="659" ht="15.75">
      <c r="AD659" s="5">
        <f t="shared" si="3"/>
        <v>0</v>
      </c>
    </row>
    <row r="660" ht="15.75">
      <c r="AD660" s="5">
        <f t="shared" si="3"/>
        <v>0</v>
      </c>
    </row>
    <row r="661" ht="15.75">
      <c r="AD661" s="5">
        <f t="shared" si="3"/>
        <v>0</v>
      </c>
    </row>
    <row r="662" ht="15.75">
      <c r="AD662" s="5">
        <f t="shared" si="3"/>
        <v>0</v>
      </c>
    </row>
    <row r="663" ht="15.75">
      <c r="AD663" s="5">
        <f t="shared" si="3"/>
        <v>0</v>
      </c>
    </row>
    <row r="664" ht="15.75">
      <c r="AD664" s="5">
        <f t="shared" si="3"/>
        <v>0</v>
      </c>
    </row>
    <row r="665" ht="15.75">
      <c r="AD665" s="5">
        <f t="shared" si="3"/>
        <v>0</v>
      </c>
    </row>
    <row r="666" ht="15.75">
      <c r="AD666" s="5">
        <f t="shared" si="3"/>
        <v>0</v>
      </c>
    </row>
    <row r="667" ht="15.75">
      <c r="AD667" s="5">
        <f t="shared" si="3"/>
        <v>0</v>
      </c>
    </row>
    <row r="668" ht="15.75">
      <c r="AD668" s="5">
        <f t="shared" si="3"/>
        <v>0</v>
      </c>
    </row>
    <row r="669" ht="15.75">
      <c r="AD669" s="5">
        <f t="shared" si="3"/>
        <v>0</v>
      </c>
    </row>
    <row r="670" ht="15.75">
      <c r="AD670" s="5">
        <f t="shared" si="3"/>
        <v>0</v>
      </c>
    </row>
    <row r="671" ht="15.75">
      <c r="AD671" s="5">
        <f t="shared" si="3"/>
        <v>0</v>
      </c>
    </row>
    <row r="672" ht="15.75">
      <c r="AD672" s="5">
        <f t="shared" si="3"/>
        <v>0</v>
      </c>
    </row>
    <row r="673" ht="15.75">
      <c r="AD673" s="5">
        <f t="shared" si="3"/>
        <v>0</v>
      </c>
    </row>
    <row r="674" ht="15.75">
      <c r="AD674" s="5">
        <f t="shared" si="3"/>
        <v>0</v>
      </c>
    </row>
    <row r="675" ht="15.75">
      <c r="AD675" s="5">
        <f t="shared" si="3"/>
        <v>0</v>
      </c>
    </row>
    <row r="676" ht="15.75">
      <c r="AD676" s="5">
        <f t="shared" si="3"/>
        <v>0</v>
      </c>
    </row>
    <row r="677" ht="15.75">
      <c r="AD677" s="5">
        <f t="shared" si="3"/>
        <v>0</v>
      </c>
    </row>
    <row r="678" ht="15.75">
      <c r="AD678" s="5">
        <f t="shared" si="3"/>
        <v>0</v>
      </c>
    </row>
    <row r="679" ht="15.75">
      <c r="AD679" s="5">
        <f t="shared" si="3"/>
        <v>0</v>
      </c>
    </row>
    <row r="680" ht="15.75">
      <c r="AD680" s="5">
        <f t="shared" si="3"/>
        <v>0</v>
      </c>
    </row>
    <row r="681" ht="15.75">
      <c r="AD681" s="5">
        <f t="shared" si="3"/>
        <v>0</v>
      </c>
    </row>
    <row r="682" ht="15.75">
      <c r="AD682" s="5">
        <f t="shared" si="3"/>
        <v>0</v>
      </c>
    </row>
    <row r="683" ht="15.75">
      <c r="AD683" s="5">
        <f t="shared" si="3"/>
        <v>0</v>
      </c>
    </row>
    <row r="684" ht="15.75">
      <c r="AD684" s="5">
        <f t="shared" si="3"/>
        <v>0</v>
      </c>
    </row>
    <row r="685" ht="15.75">
      <c r="AD685" s="5">
        <f t="shared" si="3"/>
        <v>0</v>
      </c>
    </row>
    <row r="686" ht="15.75">
      <c r="AD686" s="5">
        <f t="shared" si="3"/>
        <v>0</v>
      </c>
    </row>
    <row r="687" ht="15.75">
      <c r="AD687" s="5">
        <f t="shared" si="3"/>
        <v>0</v>
      </c>
    </row>
    <row r="688" ht="15.75">
      <c r="AD688" s="5">
        <f t="shared" si="3"/>
        <v>0</v>
      </c>
    </row>
    <row r="689" ht="15.75">
      <c r="AD689" s="5">
        <f t="shared" si="3"/>
        <v>0</v>
      </c>
    </row>
    <row r="690" ht="15.75">
      <c r="AD690" s="5">
        <f t="shared" si="3"/>
        <v>0</v>
      </c>
    </row>
    <row r="691" ht="15.75">
      <c r="AD691" s="5">
        <f t="shared" si="3"/>
        <v>0</v>
      </c>
    </row>
    <row r="692" ht="15.75">
      <c r="AD692" s="5">
        <f t="shared" si="3"/>
        <v>0</v>
      </c>
    </row>
    <row r="693" ht="15.75">
      <c r="AD693" s="5">
        <f t="shared" si="3"/>
        <v>0</v>
      </c>
    </row>
    <row r="694" ht="15.75">
      <c r="AD694" s="5">
        <f t="shared" si="3"/>
        <v>0</v>
      </c>
    </row>
    <row r="695" ht="15.75">
      <c r="AD695" s="5">
        <f t="shared" si="3"/>
        <v>0</v>
      </c>
    </row>
    <row r="696" ht="15.75">
      <c r="AD696" s="5">
        <f t="shared" si="3"/>
        <v>0</v>
      </c>
    </row>
    <row r="697" ht="15.75">
      <c r="AD697" s="5">
        <f t="shared" si="3"/>
        <v>0</v>
      </c>
    </row>
    <row r="698" ht="15.75">
      <c r="AD698" s="5">
        <f t="shared" si="3"/>
        <v>0</v>
      </c>
    </row>
    <row r="699" ht="15.75">
      <c r="AD699" s="5">
        <f t="shared" si="3"/>
        <v>0</v>
      </c>
    </row>
    <row r="700" ht="15.75">
      <c r="AD700" s="5">
        <f t="shared" si="3"/>
        <v>0</v>
      </c>
    </row>
    <row r="701" ht="15.75">
      <c r="AD701" s="5">
        <f t="shared" si="3"/>
        <v>0</v>
      </c>
    </row>
    <row r="702" ht="15.75">
      <c r="AD702" s="5">
        <f t="shared" si="3"/>
        <v>0</v>
      </c>
    </row>
    <row r="703" ht="15.75">
      <c r="AD703" s="5">
        <f t="shared" si="3"/>
        <v>0</v>
      </c>
    </row>
    <row r="704" ht="15.75">
      <c r="AD704" s="5">
        <f t="shared" si="3"/>
        <v>0</v>
      </c>
    </row>
    <row r="705" ht="15.75">
      <c r="AD705" s="5">
        <f t="shared" si="3"/>
        <v>0</v>
      </c>
    </row>
    <row r="706" ht="15.75">
      <c r="AD706" s="5">
        <f t="shared" si="3"/>
        <v>0</v>
      </c>
    </row>
    <row r="707" ht="15.75">
      <c r="AD707" s="5">
        <f t="shared" si="3"/>
        <v>0</v>
      </c>
    </row>
    <row r="708" ht="15.75">
      <c r="AD708" s="5">
        <f t="shared" si="3"/>
        <v>0</v>
      </c>
    </row>
    <row r="709" ht="15.75">
      <c r="AD709" s="5">
        <f t="shared" si="3"/>
        <v>0</v>
      </c>
    </row>
    <row r="710" ht="15.75">
      <c r="AD710" s="5">
        <f t="shared" si="3"/>
        <v>0</v>
      </c>
    </row>
    <row r="711" ht="15.75">
      <c r="AD711" s="5">
        <f t="shared" si="3"/>
        <v>0</v>
      </c>
    </row>
    <row r="712" ht="15.75">
      <c r="AD712" s="5">
        <f t="shared" si="3"/>
        <v>0</v>
      </c>
    </row>
    <row r="713" ht="15.75">
      <c r="AD713" s="5">
        <f t="shared" si="3"/>
        <v>0</v>
      </c>
    </row>
    <row r="714" ht="15.75">
      <c r="AD714" s="5">
        <f t="shared" si="3"/>
        <v>0</v>
      </c>
    </row>
    <row r="715" ht="15.75">
      <c r="AD715" s="5">
        <f t="shared" si="3"/>
        <v>0</v>
      </c>
    </row>
    <row r="716" ht="15.75">
      <c r="AD716" s="5">
        <f t="shared" si="3"/>
        <v>0</v>
      </c>
    </row>
    <row r="717" ht="15.75">
      <c r="AD717" s="5">
        <f t="shared" si="3"/>
        <v>0</v>
      </c>
    </row>
    <row r="718" ht="15.75">
      <c r="AD718" s="5">
        <f t="shared" si="3"/>
        <v>0</v>
      </c>
    </row>
    <row r="719" ht="15.75">
      <c r="AD719" s="5">
        <f t="shared" si="3"/>
        <v>0</v>
      </c>
    </row>
    <row r="720" ht="15.75">
      <c r="AD720" s="5">
        <f t="shared" si="3"/>
        <v>0</v>
      </c>
    </row>
    <row r="721" ht="15.75">
      <c r="AD721" s="5">
        <f t="shared" si="3"/>
        <v>0</v>
      </c>
    </row>
    <row r="722" ht="15.75">
      <c r="AD722" s="5">
        <f aca="true" t="shared" si="4" ref="AD722:AD785">IF(SUM(N718:V718)&lt;&gt;0,1,0)</f>
        <v>0</v>
      </c>
    </row>
    <row r="723" ht="15.75">
      <c r="AD723" s="5">
        <f t="shared" si="4"/>
        <v>0</v>
      </c>
    </row>
    <row r="724" ht="15.75">
      <c r="AD724" s="5">
        <f t="shared" si="4"/>
        <v>0</v>
      </c>
    </row>
    <row r="725" ht="15.75">
      <c r="AD725" s="5">
        <f t="shared" si="4"/>
        <v>0</v>
      </c>
    </row>
    <row r="726" ht="15.75">
      <c r="AD726" s="5">
        <f t="shared" si="4"/>
        <v>0</v>
      </c>
    </row>
    <row r="727" ht="15.75">
      <c r="AD727" s="5">
        <f t="shared" si="4"/>
        <v>0</v>
      </c>
    </row>
    <row r="728" ht="15.75">
      <c r="AD728" s="5">
        <f t="shared" si="4"/>
        <v>0</v>
      </c>
    </row>
    <row r="729" ht="15.75">
      <c r="AD729" s="5">
        <f t="shared" si="4"/>
        <v>0</v>
      </c>
    </row>
    <row r="730" ht="15.75">
      <c r="AD730" s="5">
        <f t="shared" si="4"/>
        <v>0</v>
      </c>
    </row>
    <row r="731" ht="15.75">
      <c r="AD731" s="5">
        <f t="shared" si="4"/>
        <v>0</v>
      </c>
    </row>
    <row r="732" ht="15.75">
      <c r="AD732" s="5">
        <f t="shared" si="4"/>
        <v>0</v>
      </c>
    </row>
    <row r="733" ht="15.75">
      <c r="AD733" s="5">
        <f t="shared" si="4"/>
        <v>0</v>
      </c>
    </row>
    <row r="734" ht="15.75">
      <c r="AD734" s="5">
        <f t="shared" si="4"/>
        <v>0</v>
      </c>
    </row>
    <row r="735" ht="15.75">
      <c r="AD735" s="5">
        <f t="shared" si="4"/>
        <v>0</v>
      </c>
    </row>
    <row r="736" ht="15.75">
      <c r="AD736" s="5">
        <f t="shared" si="4"/>
        <v>0</v>
      </c>
    </row>
    <row r="737" ht="15.75">
      <c r="AD737" s="5">
        <f t="shared" si="4"/>
        <v>0</v>
      </c>
    </row>
    <row r="738" ht="15.75">
      <c r="AD738" s="5">
        <f t="shared" si="4"/>
        <v>0</v>
      </c>
    </row>
    <row r="739" ht="15.75">
      <c r="AD739" s="5">
        <f t="shared" si="4"/>
        <v>0</v>
      </c>
    </row>
    <row r="740" ht="15.75">
      <c r="AD740" s="5">
        <f t="shared" si="4"/>
        <v>0</v>
      </c>
    </row>
    <row r="741" ht="15.75">
      <c r="AD741" s="5">
        <f t="shared" si="4"/>
        <v>0</v>
      </c>
    </row>
    <row r="742" ht="15.75">
      <c r="AD742" s="5">
        <f t="shared" si="4"/>
        <v>0</v>
      </c>
    </row>
    <row r="743" ht="15.75">
      <c r="AD743" s="5">
        <f t="shared" si="4"/>
        <v>0</v>
      </c>
    </row>
    <row r="744" ht="15.75">
      <c r="AD744" s="5">
        <f t="shared" si="4"/>
        <v>0</v>
      </c>
    </row>
    <row r="745" ht="15.75">
      <c r="AD745" s="5">
        <f t="shared" si="4"/>
        <v>0</v>
      </c>
    </row>
    <row r="746" ht="15.75">
      <c r="AD746" s="5">
        <f t="shared" si="4"/>
        <v>0</v>
      </c>
    </row>
    <row r="747" ht="15.75">
      <c r="AD747" s="5">
        <f t="shared" si="4"/>
        <v>0</v>
      </c>
    </row>
    <row r="748" ht="15.75">
      <c r="AD748" s="5">
        <f t="shared" si="4"/>
        <v>0</v>
      </c>
    </row>
    <row r="749" ht="15.75">
      <c r="AD749" s="5">
        <f t="shared" si="4"/>
        <v>0</v>
      </c>
    </row>
    <row r="750" ht="15.75">
      <c r="AD750" s="5">
        <f t="shared" si="4"/>
        <v>0</v>
      </c>
    </row>
    <row r="751" ht="15.75">
      <c r="AD751" s="5">
        <f t="shared" si="4"/>
        <v>0</v>
      </c>
    </row>
    <row r="752" ht="15.75">
      <c r="AD752" s="5">
        <f t="shared" si="4"/>
        <v>0</v>
      </c>
    </row>
    <row r="753" ht="15.75">
      <c r="AD753" s="5">
        <f t="shared" si="4"/>
        <v>0</v>
      </c>
    </row>
    <row r="754" ht="15.75">
      <c r="AD754" s="5">
        <f t="shared" si="4"/>
        <v>0</v>
      </c>
    </row>
    <row r="755" ht="15.75">
      <c r="AD755" s="5">
        <f t="shared" si="4"/>
        <v>0</v>
      </c>
    </row>
    <row r="756" ht="15.75">
      <c r="AD756" s="5">
        <f t="shared" si="4"/>
        <v>0</v>
      </c>
    </row>
    <row r="757" ht="15.75">
      <c r="AD757" s="5">
        <f t="shared" si="4"/>
        <v>0</v>
      </c>
    </row>
    <row r="758" ht="15.75">
      <c r="AD758" s="5">
        <f t="shared" si="4"/>
        <v>0</v>
      </c>
    </row>
    <row r="759" ht="15.75">
      <c r="AD759" s="5">
        <f t="shared" si="4"/>
        <v>0</v>
      </c>
    </row>
    <row r="760" ht="15.75">
      <c r="AD760" s="5">
        <f t="shared" si="4"/>
        <v>0</v>
      </c>
    </row>
    <row r="761" ht="15.75">
      <c r="AD761" s="5">
        <f t="shared" si="4"/>
        <v>0</v>
      </c>
    </row>
    <row r="762" ht="15.75">
      <c r="AD762" s="5">
        <f t="shared" si="4"/>
        <v>0</v>
      </c>
    </row>
    <row r="763" ht="15.75">
      <c r="AD763" s="5">
        <f t="shared" si="4"/>
        <v>0</v>
      </c>
    </row>
    <row r="764" ht="15.75">
      <c r="AD764" s="5">
        <f t="shared" si="4"/>
        <v>0</v>
      </c>
    </row>
    <row r="765" ht="15.75">
      <c r="AD765" s="5">
        <f t="shared" si="4"/>
        <v>0</v>
      </c>
    </row>
    <row r="766" ht="15.75">
      <c r="AD766" s="5">
        <f t="shared" si="4"/>
        <v>0</v>
      </c>
    </row>
    <row r="767" ht="15.75">
      <c r="AD767" s="5">
        <f t="shared" si="4"/>
        <v>0</v>
      </c>
    </row>
    <row r="768" ht="15.75">
      <c r="AD768" s="5">
        <f t="shared" si="4"/>
        <v>0</v>
      </c>
    </row>
    <row r="769" ht="15.75">
      <c r="AD769" s="5">
        <f t="shared" si="4"/>
        <v>0</v>
      </c>
    </row>
    <row r="770" ht="15.75">
      <c r="AD770" s="5">
        <f t="shared" si="4"/>
        <v>0</v>
      </c>
    </row>
    <row r="771" ht="15.75">
      <c r="AD771" s="5">
        <f t="shared" si="4"/>
        <v>0</v>
      </c>
    </row>
    <row r="772" ht="15.75">
      <c r="AD772" s="5">
        <f t="shared" si="4"/>
        <v>0</v>
      </c>
    </row>
    <row r="773" ht="15.75">
      <c r="AD773" s="5">
        <f t="shared" si="4"/>
        <v>0</v>
      </c>
    </row>
    <row r="774" ht="15.75">
      <c r="AD774" s="5">
        <f t="shared" si="4"/>
        <v>0</v>
      </c>
    </row>
    <row r="775" ht="15.75">
      <c r="AD775" s="5">
        <f t="shared" si="4"/>
        <v>0</v>
      </c>
    </row>
    <row r="776" ht="15.75">
      <c r="AD776" s="5">
        <f t="shared" si="4"/>
        <v>0</v>
      </c>
    </row>
    <row r="777" ht="15.75">
      <c r="AD777" s="5">
        <f t="shared" si="4"/>
        <v>0</v>
      </c>
    </row>
    <row r="778" ht="15.75">
      <c r="AD778" s="5">
        <f t="shared" si="4"/>
        <v>0</v>
      </c>
    </row>
    <row r="779" ht="15.75">
      <c r="AD779" s="5">
        <f t="shared" si="4"/>
        <v>0</v>
      </c>
    </row>
    <row r="780" ht="15.75">
      <c r="AD780" s="5">
        <f t="shared" si="4"/>
        <v>0</v>
      </c>
    </row>
    <row r="781" ht="15.75">
      <c r="AD781" s="5">
        <f t="shared" si="4"/>
        <v>0</v>
      </c>
    </row>
    <row r="782" ht="15.75">
      <c r="AD782" s="5">
        <f t="shared" si="4"/>
        <v>0</v>
      </c>
    </row>
    <row r="783" ht="15.75">
      <c r="AD783" s="5">
        <f t="shared" si="4"/>
        <v>0</v>
      </c>
    </row>
    <row r="784" ht="15.75">
      <c r="AD784" s="5">
        <f t="shared" si="4"/>
        <v>0</v>
      </c>
    </row>
    <row r="785" ht="15.75">
      <c r="AD785" s="5">
        <f t="shared" si="4"/>
        <v>0</v>
      </c>
    </row>
    <row r="786" ht="15.75">
      <c r="AD786" s="5">
        <f aca="true" t="shared" si="5" ref="AD786:AD849">IF(SUM(N782:V782)&lt;&gt;0,1,0)</f>
        <v>0</v>
      </c>
    </row>
    <row r="787" ht="15.75">
      <c r="AD787" s="5">
        <f t="shared" si="5"/>
        <v>0</v>
      </c>
    </row>
    <row r="788" ht="15.75">
      <c r="AD788" s="5">
        <f t="shared" si="5"/>
        <v>0</v>
      </c>
    </row>
    <row r="789" ht="15.75">
      <c r="AD789" s="5">
        <f t="shared" si="5"/>
        <v>0</v>
      </c>
    </row>
    <row r="790" ht="15.75">
      <c r="AD790" s="5">
        <f t="shared" si="5"/>
        <v>0</v>
      </c>
    </row>
    <row r="791" ht="15.75">
      <c r="AD791" s="5">
        <f t="shared" si="5"/>
        <v>0</v>
      </c>
    </row>
    <row r="792" ht="15.75">
      <c r="AD792" s="5">
        <f t="shared" si="5"/>
        <v>0</v>
      </c>
    </row>
    <row r="793" ht="15.75">
      <c r="AD793" s="5">
        <f t="shared" si="5"/>
        <v>0</v>
      </c>
    </row>
    <row r="794" ht="15.75">
      <c r="AD794" s="5">
        <f t="shared" si="5"/>
        <v>0</v>
      </c>
    </row>
    <row r="795" ht="15.75">
      <c r="AD795" s="5">
        <f t="shared" si="5"/>
        <v>0</v>
      </c>
    </row>
    <row r="796" ht="15.75">
      <c r="AD796" s="5">
        <f t="shared" si="5"/>
        <v>0</v>
      </c>
    </row>
    <row r="797" ht="15.75">
      <c r="AD797" s="5">
        <f t="shared" si="5"/>
        <v>0</v>
      </c>
    </row>
    <row r="798" ht="15.75">
      <c r="AD798" s="5">
        <f t="shared" si="5"/>
        <v>0</v>
      </c>
    </row>
    <row r="799" ht="15.75">
      <c r="AD799" s="5">
        <f t="shared" si="5"/>
        <v>0</v>
      </c>
    </row>
    <row r="800" ht="15.75">
      <c r="AD800" s="5">
        <f t="shared" si="5"/>
        <v>0</v>
      </c>
    </row>
    <row r="801" ht="15.75">
      <c r="AD801" s="5">
        <f t="shared" si="5"/>
        <v>0</v>
      </c>
    </row>
    <row r="802" ht="15.75">
      <c r="AD802" s="5">
        <f t="shared" si="5"/>
        <v>0</v>
      </c>
    </row>
    <row r="803" ht="15.75">
      <c r="AD803" s="5">
        <f t="shared" si="5"/>
        <v>0</v>
      </c>
    </row>
    <row r="804" ht="15.75">
      <c r="AD804" s="5">
        <f t="shared" si="5"/>
        <v>0</v>
      </c>
    </row>
    <row r="805" ht="15.75">
      <c r="AD805" s="5">
        <f t="shared" si="5"/>
        <v>0</v>
      </c>
    </row>
    <row r="806" ht="15.75">
      <c r="AD806" s="5">
        <f t="shared" si="5"/>
        <v>0</v>
      </c>
    </row>
    <row r="807" ht="15.75">
      <c r="AD807" s="5">
        <f t="shared" si="5"/>
        <v>0</v>
      </c>
    </row>
    <row r="808" ht="15.75">
      <c r="AD808" s="5">
        <f t="shared" si="5"/>
        <v>0</v>
      </c>
    </row>
    <row r="809" ht="15.75">
      <c r="AD809" s="5">
        <f t="shared" si="5"/>
        <v>0</v>
      </c>
    </row>
    <row r="810" ht="15.75">
      <c r="AD810" s="5">
        <f t="shared" si="5"/>
        <v>0</v>
      </c>
    </row>
    <row r="811" ht="15.75">
      <c r="AD811" s="5">
        <f t="shared" si="5"/>
        <v>0</v>
      </c>
    </row>
    <row r="812" ht="15.75">
      <c r="AD812" s="5">
        <f t="shared" si="5"/>
        <v>0</v>
      </c>
    </row>
    <row r="813" ht="15.75">
      <c r="AD813" s="5">
        <f t="shared" si="5"/>
        <v>0</v>
      </c>
    </row>
    <row r="814" ht="15.75">
      <c r="AD814" s="5">
        <f t="shared" si="5"/>
        <v>0</v>
      </c>
    </row>
    <row r="815" ht="15.75">
      <c r="AD815" s="5">
        <f t="shared" si="5"/>
        <v>0</v>
      </c>
    </row>
    <row r="816" ht="15.75">
      <c r="AD816" s="5">
        <f t="shared" si="5"/>
        <v>0</v>
      </c>
    </row>
    <row r="817" ht="15.75">
      <c r="AD817" s="5">
        <f t="shared" si="5"/>
        <v>0</v>
      </c>
    </row>
    <row r="818" ht="15.75">
      <c r="AD818" s="5">
        <f t="shared" si="5"/>
        <v>0</v>
      </c>
    </row>
    <row r="819" ht="15.75">
      <c r="AD819" s="5">
        <f t="shared" si="5"/>
        <v>0</v>
      </c>
    </row>
    <row r="820" ht="15.75">
      <c r="AD820" s="5">
        <f t="shared" si="5"/>
        <v>0</v>
      </c>
    </row>
    <row r="821" ht="15.75">
      <c r="AD821" s="5">
        <f t="shared" si="5"/>
        <v>0</v>
      </c>
    </row>
    <row r="822" ht="15.75">
      <c r="AD822" s="5">
        <f t="shared" si="5"/>
        <v>0</v>
      </c>
    </row>
    <row r="823" ht="15.75">
      <c r="AD823" s="5">
        <f t="shared" si="5"/>
        <v>0</v>
      </c>
    </row>
    <row r="824" ht="15.75">
      <c r="AD824" s="5">
        <f t="shared" si="5"/>
        <v>0</v>
      </c>
    </row>
    <row r="825" ht="15.75">
      <c r="AD825" s="5">
        <f t="shared" si="5"/>
        <v>0</v>
      </c>
    </row>
    <row r="826" ht="15.75">
      <c r="AD826" s="5">
        <f t="shared" si="5"/>
        <v>0</v>
      </c>
    </row>
    <row r="827" ht="15.75">
      <c r="AD827" s="5">
        <f t="shared" si="5"/>
        <v>0</v>
      </c>
    </row>
    <row r="828" ht="15.75">
      <c r="AD828" s="5">
        <f t="shared" si="5"/>
        <v>0</v>
      </c>
    </row>
    <row r="829" ht="15.75">
      <c r="AD829" s="5">
        <f t="shared" si="5"/>
        <v>0</v>
      </c>
    </row>
    <row r="830" ht="15.75">
      <c r="AD830" s="5">
        <f t="shared" si="5"/>
        <v>0</v>
      </c>
    </row>
    <row r="831" ht="15.75">
      <c r="AD831" s="5">
        <f t="shared" si="5"/>
        <v>0</v>
      </c>
    </row>
    <row r="832" ht="15.75">
      <c r="AD832" s="5">
        <f t="shared" si="5"/>
        <v>0</v>
      </c>
    </row>
    <row r="833" ht="15.75">
      <c r="AD833" s="5">
        <f t="shared" si="5"/>
        <v>0</v>
      </c>
    </row>
    <row r="834" ht="15.75">
      <c r="AD834" s="5">
        <f t="shared" si="5"/>
        <v>0</v>
      </c>
    </row>
    <row r="835" ht="15.75">
      <c r="AD835" s="5">
        <f t="shared" si="5"/>
        <v>0</v>
      </c>
    </row>
    <row r="836" ht="15.75">
      <c r="AD836" s="5">
        <f t="shared" si="5"/>
        <v>0</v>
      </c>
    </row>
    <row r="837" ht="15.75">
      <c r="AD837" s="5">
        <f t="shared" si="5"/>
        <v>0</v>
      </c>
    </row>
    <row r="838" ht="15.75">
      <c r="AD838" s="5">
        <f t="shared" si="5"/>
        <v>0</v>
      </c>
    </row>
    <row r="839" ht="15.75">
      <c r="AD839" s="5">
        <f t="shared" si="5"/>
        <v>0</v>
      </c>
    </row>
    <row r="840" ht="15.75">
      <c r="AD840" s="5">
        <f t="shared" si="5"/>
        <v>0</v>
      </c>
    </row>
    <row r="841" ht="15.75">
      <c r="AD841" s="5">
        <f t="shared" si="5"/>
        <v>0</v>
      </c>
    </row>
    <row r="842" ht="15.75">
      <c r="AD842" s="5">
        <f t="shared" si="5"/>
        <v>0</v>
      </c>
    </row>
    <row r="843" ht="15.75">
      <c r="AD843" s="5">
        <f t="shared" si="5"/>
        <v>0</v>
      </c>
    </row>
    <row r="844" ht="15.75">
      <c r="AD844" s="5">
        <f t="shared" si="5"/>
        <v>0</v>
      </c>
    </row>
    <row r="845" ht="15.75">
      <c r="AD845" s="5">
        <f t="shared" si="5"/>
        <v>0</v>
      </c>
    </row>
    <row r="846" ht="15.75">
      <c r="AD846" s="5">
        <f t="shared" si="5"/>
        <v>0</v>
      </c>
    </row>
    <row r="847" ht="15.75">
      <c r="AD847" s="5">
        <f t="shared" si="5"/>
        <v>0</v>
      </c>
    </row>
    <row r="848" ht="15.75">
      <c r="AD848" s="5">
        <f t="shared" si="5"/>
        <v>0</v>
      </c>
    </row>
    <row r="849" ht="15.75">
      <c r="AD849" s="5">
        <f t="shared" si="5"/>
        <v>0</v>
      </c>
    </row>
    <row r="850" ht="15.75">
      <c r="AD850" s="5">
        <f aca="true" t="shared" si="6" ref="AD850:AD913">IF(SUM(N846:V846)&lt;&gt;0,1,0)</f>
        <v>0</v>
      </c>
    </row>
    <row r="851" ht="15.75">
      <c r="AD851" s="5">
        <f t="shared" si="6"/>
        <v>0</v>
      </c>
    </row>
    <row r="852" ht="15.75">
      <c r="AD852" s="5">
        <f t="shared" si="6"/>
        <v>0</v>
      </c>
    </row>
    <row r="853" ht="15.75">
      <c r="AD853" s="5">
        <f t="shared" si="6"/>
        <v>0</v>
      </c>
    </row>
    <row r="854" ht="15.75">
      <c r="AD854" s="5">
        <f t="shared" si="6"/>
        <v>0</v>
      </c>
    </row>
    <row r="855" ht="15.75">
      <c r="AD855" s="5">
        <f t="shared" si="6"/>
        <v>0</v>
      </c>
    </row>
    <row r="856" ht="15.75">
      <c r="AD856" s="5">
        <f t="shared" si="6"/>
        <v>0</v>
      </c>
    </row>
    <row r="857" ht="15.75">
      <c r="AD857" s="5">
        <f t="shared" si="6"/>
        <v>0</v>
      </c>
    </row>
    <row r="858" ht="15.75">
      <c r="AD858" s="5">
        <f t="shared" si="6"/>
        <v>0</v>
      </c>
    </row>
    <row r="859" ht="15.75">
      <c r="AD859" s="5">
        <f t="shared" si="6"/>
        <v>0</v>
      </c>
    </row>
    <row r="860" ht="15.75">
      <c r="AD860" s="5">
        <f t="shared" si="6"/>
        <v>0</v>
      </c>
    </row>
    <row r="861" ht="15.75">
      <c r="AD861" s="5">
        <f t="shared" si="6"/>
        <v>0</v>
      </c>
    </row>
    <row r="862" ht="15.75">
      <c r="AD862" s="5">
        <f t="shared" si="6"/>
        <v>0</v>
      </c>
    </row>
    <row r="863" ht="15.75">
      <c r="AD863" s="5">
        <f t="shared" si="6"/>
        <v>0</v>
      </c>
    </row>
    <row r="864" ht="15.75">
      <c r="AD864" s="5">
        <f t="shared" si="6"/>
        <v>0</v>
      </c>
    </row>
    <row r="865" ht="15.75">
      <c r="AD865" s="5">
        <f t="shared" si="6"/>
        <v>0</v>
      </c>
    </row>
    <row r="866" ht="15.75">
      <c r="AD866" s="5">
        <f t="shared" si="6"/>
        <v>0</v>
      </c>
    </row>
    <row r="867" ht="15.75">
      <c r="AD867" s="5">
        <f t="shared" si="6"/>
        <v>0</v>
      </c>
    </row>
    <row r="868" ht="15.75">
      <c r="AD868" s="5">
        <f t="shared" si="6"/>
        <v>0</v>
      </c>
    </row>
    <row r="869" ht="15.75">
      <c r="AD869" s="5">
        <f t="shared" si="6"/>
        <v>0</v>
      </c>
    </row>
    <row r="870" ht="15.75">
      <c r="AD870" s="5">
        <f t="shared" si="6"/>
        <v>0</v>
      </c>
    </row>
    <row r="871" ht="15.75">
      <c r="AD871" s="5">
        <f t="shared" si="6"/>
        <v>0</v>
      </c>
    </row>
    <row r="872" ht="15.75">
      <c r="AD872" s="5">
        <f t="shared" si="6"/>
        <v>0</v>
      </c>
    </row>
    <row r="873" ht="15.75">
      <c r="AD873" s="5">
        <f t="shared" si="6"/>
        <v>0</v>
      </c>
    </row>
    <row r="874" ht="15.75">
      <c r="AD874" s="5">
        <f t="shared" si="6"/>
        <v>0</v>
      </c>
    </row>
    <row r="875" ht="15.75">
      <c r="AD875" s="5">
        <f t="shared" si="6"/>
        <v>0</v>
      </c>
    </row>
    <row r="876" ht="15.75">
      <c r="AD876" s="5">
        <f t="shared" si="6"/>
        <v>0</v>
      </c>
    </row>
    <row r="877" ht="15.75">
      <c r="AD877" s="5">
        <f t="shared" si="6"/>
        <v>0</v>
      </c>
    </row>
    <row r="878" ht="15.75">
      <c r="AD878" s="5">
        <f t="shared" si="6"/>
        <v>0</v>
      </c>
    </row>
    <row r="879" ht="15.75">
      <c r="AD879" s="5">
        <f t="shared" si="6"/>
        <v>0</v>
      </c>
    </row>
    <row r="880" ht="15.75">
      <c r="AD880" s="5">
        <f t="shared" si="6"/>
        <v>0</v>
      </c>
    </row>
    <row r="881" ht="15.75">
      <c r="AD881" s="5">
        <f t="shared" si="6"/>
        <v>0</v>
      </c>
    </row>
    <row r="882" ht="15.75">
      <c r="AD882" s="5">
        <f t="shared" si="6"/>
        <v>0</v>
      </c>
    </row>
    <row r="883" ht="15.75">
      <c r="AD883" s="5">
        <f t="shared" si="6"/>
        <v>0</v>
      </c>
    </row>
    <row r="884" ht="15.75">
      <c r="AD884" s="5">
        <f t="shared" si="6"/>
        <v>0</v>
      </c>
    </row>
    <row r="885" ht="15.75">
      <c r="AD885" s="5">
        <f t="shared" si="6"/>
        <v>0</v>
      </c>
    </row>
    <row r="886" ht="15.75">
      <c r="AD886" s="5">
        <f t="shared" si="6"/>
        <v>0</v>
      </c>
    </row>
    <row r="887" ht="15.75">
      <c r="AD887" s="5">
        <f t="shared" si="6"/>
        <v>0</v>
      </c>
    </row>
    <row r="888" ht="15.75">
      <c r="AD888" s="5">
        <f t="shared" si="6"/>
        <v>0</v>
      </c>
    </row>
    <row r="889" ht="15.75">
      <c r="AD889" s="5">
        <f t="shared" si="6"/>
        <v>0</v>
      </c>
    </row>
    <row r="890" ht="15.75">
      <c r="AD890" s="5">
        <f t="shared" si="6"/>
        <v>0</v>
      </c>
    </row>
    <row r="891" ht="15.75">
      <c r="AD891" s="5">
        <f t="shared" si="6"/>
        <v>0</v>
      </c>
    </row>
    <row r="892" ht="15.75">
      <c r="AD892" s="5">
        <f t="shared" si="6"/>
        <v>0</v>
      </c>
    </row>
    <row r="893" ht="15.75">
      <c r="AD893" s="5">
        <f t="shared" si="6"/>
        <v>0</v>
      </c>
    </row>
    <row r="894" ht="15.75">
      <c r="AD894" s="5">
        <f t="shared" si="6"/>
        <v>0</v>
      </c>
    </row>
    <row r="895" ht="15.75">
      <c r="AD895" s="5">
        <f t="shared" si="6"/>
        <v>0</v>
      </c>
    </row>
    <row r="896" ht="15.75">
      <c r="AD896" s="5">
        <f t="shared" si="6"/>
        <v>0</v>
      </c>
    </row>
    <row r="897" ht="15.75">
      <c r="AD897" s="5">
        <f t="shared" si="6"/>
        <v>0</v>
      </c>
    </row>
    <row r="898" ht="15.75">
      <c r="AD898" s="5">
        <f t="shared" si="6"/>
        <v>0</v>
      </c>
    </row>
    <row r="899" ht="15.75">
      <c r="AD899" s="5">
        <f t="shared" si="6"/>
        <v>0</v>
      </c>
    </row>
    <row r="900" ht="15.75">
      <c r="AD900" s="5">
        <f t="shared" si="6"/>
        <v>0</v>
      </c>
    </row>
    <row r="901" ht="15.75">
      <c r="AD901" s="5">
        <f t="shared" si="6"/>
        <v>0</v>
      </c>
    </row>
    <row r="902" ht="15.75">
      <c r="AD902" s="5">
        <f t="shared" si="6"/>
        <v>0</v>
      </c>
    </row>
    <row r="903" ht="15.75">
      <c r="AD903" s="5">
        <f t="shared" si="6"/>
        <v>0</v>
      </c>
    </row>
    <row r="904" ht="15.75">
      <c r="AD904" s="5">
        <f t="shared" si="6"/>
        <v>0</v>
      </c>
    </row>
    <row r="905" ht="15.75">
      <c r="AD905" s="5">
        <f t="shared" si="6"/>
        <v>0</v>
      </c>
    </row>
    <row r="906" ht="15.75">
      <c r="AD906" s="5">
        <f t="shared" si="6"/>
        <v>0</v>
      </c>
    </row>
    <row r="907" ht="15.75">
      <c r="AD907" s="5">
        <f t="shared" si="6"/>
        <v>0</v>
      </c>
    </row>
    <row r="908" ht="15.75">
      <c r="AD908" s="5">
        <f t="shared" si="6"/>
        <v>0</v>
      </c>
    </row>
    <row r="909" ht="15.75">
      <c r="AD909" s="5">
        <f t="shared" si="6"/>
        <v>0</v>
      </c>
    </row>
    <row r="910" ht="15.75">
      <c r="AD910" s="5">
        <f t="shared" si="6"/>
        <v>0</v>
      </c>
    </row>
    <row r="911" ht="15.75">
      <c r="AD911" s="5">
        <f t="shared" si="6"/>
        <v>0</v>
      </c>
    </row>
    <row r="912" ht="15.75">
      <c r="AD912" s="5">
        <f t="shared" si="6"/>
        <v>0</v>
      </c>
    </row>
    <row r="913" ht="15.75">
      <c r="AD913" s="5">
        <f t="shared" si="6"/>
        <v>0</v>
      </c>
    </row>
    <row r="914" ht="15.75">
      <c r="AD914" s="5">
        <f aca="true" t="shared" si="7" ref="AD914:AD977">IF(SUM(N910:V910)&lt;&gt;0,1,0)</f>
        <v>0</v>
      </c>
    </row>
    <row r="915" ht="15.75">
      <c r="AD915" s="5">
        <f t="shared" si="7"/>
        <v>0</v>
      </c>
    </row>
    <row r="916" ht="15.75">
      <c r="AD916" s="5">
        <f t="shared" si="7"/>
        <v>0</v>
      </c>
    </row>
    <row r="917" ht="15.75">
      <c r="AD917" s="5">
        <f t="shared" si="7"/>
        <v>0</v>
      </c>
    </row>
    <row r="918" ht="15.75">
      <c r="AD918" s="5">
        <f t="shared" si="7"/>
        <v>0</v>
      </c>
    </row>
    <row r="919" ht="15.75">
      <c r="AD919" s="5">
        <f t="shared" si="7"/>
        <v>0</v>
      </c>
    </row>
    <row r="920" ht="15.75">
      <c r="AD920" s="5">
        <f t="shared" si="7"/>
        <v>0</v>
      </c>
    </row>
    <row r="921" ht="15.75">
      <c r="AD921" s="5">
        <f t="shared" si="7"/>
        <v>0</v>
      </c>
    </row>
    <row r="922" ht="15.75">
      <c r="AD922" s="5">
        <f t="shared" si="7"/>
        <v>0</v>
      </c>
    </row>
    <row r="923" ht="15.75">
      <c r="AD923" s="5">
        <f t="shared" si="7"/>
        <v>0</v>
      </c>
    </row>
    <row r="924" ht="15.75">
      <c r="AD924" s="5">
        <f t="shared" si="7"/>
        <v>0</v>
      </c>
    </row>
    <row r="925" ht="15.75">
      <c r="AD925" s="5">
        <f t="shared" si="7"/>
        <v>0</v>
      </c>
    </row>
    <row r="926" ht="15.75">
      <c r="AD926" s="5">
        <f t="shared" si="7"/>
        <v>0</v>
      </c>
    </row>
    <row r="927" ht="15.75">
      <c r="AD927" s="5">
        <f t="shared" si="7"/>
        <v>0</v>
      </c>
    </row>
    <row r="928" ht="15.75">
      <c r="AD928" s="5">
        <f t="shared" si="7"/>
        <v>0</v>
      </c>
    </row>
    <row r="929" ht="15.75">
      <c r="AD929" s="5">
        <f t="shared" si="7"/>
        <v>0</v>
      </c>
    </row>
    <row r="930" ht="15.75">
      <c r="AD930" s="5">
        <f t="shared" si="7"/>
        <v>0</v>
      </c>
    </row>
    <row r="931" ht="15.75">
      <c r="AD931" s="5">
        <f t="shared" si="7"/>
        <v>0</v>
      </c>
    </row>
    <row r="932" ht="15.75">
      <c r="AD932" s="5">
        <f t="shared" si="7"/>
        <v>0</v>
      </c>
    </row>
    <row r="933" ht="15.75">
      <c r="AD933" s="5">
        <f t="shared" si="7"/>
        <v>0</v>
      </c>
    </row>
    <row r="934" ht="15.75">
      <c r="AD934" s="5">
        <f t="shared" si="7"/>
        <v>0</v>
      </c>
    </row>
    <row r="935" ht="15.75">
      <c r="AD935" s="5">
        <f t="shared" si="7"/>
        <v>0</v>
      </c>
    </row>
    <row r="936" ht="15.75">
      <c r="AD936" s="5">
        <f t="shared" si="7"/>
        <v>0</v>
      </c>
    </row>
    <row r="937" ht="15.75">
      <c r="AD937" s="5">
        <f t="shared" si="7"/>
        <v>0</v>
      </c>
    </row>
    <row r="938" ht="15.75">
      <c r="AD938" s="5">
        <f t="shared" si="7"/>
        <v>0</v>
      </c>
    </row>
    <row r="939" ht="15.75">
      <c r="AD939" s="5">
        <f t="shared" si="7"/>
        <v>0</v>
      </c>
    </row>
    <row r="940" ht="15.75">
      <c r="AD940" s="5">
        <f t="shared" si="7"/>
        <v>0</v>
      </c>
    </row>
    <row r="941" ht="15.75">
      <c r="AD941" s="5">
        <f t="shared" si="7"/>
        <v>0</v>
      </c>
    </row>
    <row r="942" ht="15.75">
      <c r="AD942" s="5">
        <f t="shared" si="7"/>
        <v>0</v>
      </c>
    </row>
    <row r="943" ht="15.75">
      <c r="AD943" s="5">
        <f t="shared" si="7"/>
        <v>0</v>
      </c>
    </row>
    <row r="944" ht="15.75">
      <c r="AD944" s="5">
        <f t="shared" si="7"/>
        <v>0</v>
      </c>
    </row>
    <row r="945" ht="15.75">
      <c r="AD945" s="5">
        <f t="shared" si="7"/>
        <v>0</v>
      </c>
    </row>
    <row r="946" ht="15.75">
      <c r="AD946" s="5">
        <f t="shared" si="7"/>
        <v>0</v>
      </c>
    </row>
    <row r="947" ht="15.75">
      <c r="AD947" s="5">
        <f t="shared" si="7"/>
        <v>0</v>
      </c>
    </row>
    <row r="948" ht="15.75">
      <c r="AD948" s="5">
        <f t="shared" si="7"/>
        <v>0</v>
      </c>
    </row>
    <row r="949" ht="15.75">
      <c r="AD949" s="5">
        <f t="shared" si="7"/>
        <v>0</v>
      </c>
    </row>
    <row r="950" ht="15.75">
      <c r="AD950" s="5">
        <f t="shared" si="7"/>
        <v>0</v>
      </c>
    </row>
    <row r="951" ht="15.75">
      <c r="AD951" s="5">
        <f t="shared" si="7"/>
        <v>0</v>
      </c>
    </row>
    <row r="952" ht="15.75">
      <c r="AD952" s="5">
        <f t="shared" si="7"/>
        <v>0</v>
      </c>
    </row>
    <row r="953" ht="15.75">
      <c r="AD953" s="5">
        <f t="shared" si="7"/>
        <v>0</v>
      </c>
    </row>
    <row r="954" ht="15.75">
      <c r="AD954" s="5">
        <f t="shared" si="7"/>
        <v>0</v>
      </c>
    </row>
    <row r="955" ht="15.75">
      <c r="AD955" s="5">
        <f t="shared" si="7"/>
        <v>0</v>
      </c>
    </row>
    <row r="956" ht="15.75">
      <c r="AD956" s="5">
        <f t="shared" si="7"/>
        <v>0</v>
      </c>
    </row>
    <row r="957" ht="15.75">
      <c r="AD957" s="5">
        <f t="shared" si="7"/>
        <v>0</v>
      </c>
    </row>
    <row r="958" ht="15.75">
      <c r="AD958" s="5">
        <f t="shared" si="7"/>
        <v>0</v>
      </c>
    </row>
    <row r="959" ht="15.75">
      <c r="AD959" s="5">
        <f t="shared" si="7"/>
        <v>0</v>
      </c>
    </row>
    <row r="960" ht="15.75">
      <c r="AD960" s="5">
        <f t="shared" si="7"/>
        <v>0</v>
      </c>
    </row>
    <row r="961" ht="15.75">
      <c r="AD961" s="5">
        <f t="shared" si="7"/>
        <v>0</v>
      </c>
    </row>
    <row r="962" ht="15.75">
      <c r="AD962" s="5">
        <f t="shared" si="7"/>
        <v>0</v>
      </c>
    </row>
    <row r="963" ht="15.75">
      <c r="AD963" s="5">
        <f t="shared" si="7"/>
        <v>0</v>
      </c>
    </row>
    <row r="964" ht="15.75">
      <c r="AD964" s="5">
        <f t="shared" si="7"/>
        <v>0</v>
      </c>
    </row>
    <row r="965" ht="15.75">
      <c r="AD965" s="5">
        <f t="shared" si="7"/>
        <v>0</v>
      </c>
    </row>
    <row r="966" ht="15.75">
      <c r="AD966" s="5">
        <f t="shared" si="7"/>
        <v>0</v>
      </c>
    </row>
    <row r="967" ht="15.75">
      <c r="AD967" s="5">
        <f t="shared" si="7"/>
        <v>0</v>
      </c>
    </row>
    <row r="968" ht="15.75">
      <c r="AD968" s="5">
        <f t="shared" si="7"/>
        <v>0</v>
      </c>
    </row>
    <row r="969" ht="15.75">
      <c r="AD969" s="5">
        <f t="shared" si="7"/>
        <v>0</v>
      </c>
    </row>
    <row r="970" ht="15.75">
      <c r="AD970" s="5">
        <f t="shared" si="7"/>
        <v>0</v>
      </c>
    </row>
    <row r="971" ht="15.75">
      <c r="AD971" s="5">
        <f t="shared" si="7"/>
        <v>0</v>
      </c>
    </row>
    <row r="972" ht="15.75">
      <c r="AD972" s="5">
        <f t="shared" si="7"/>
        <v>0</v>
      </c>
    </row>
    <row r="973" ht="15.75">
      <c r="AD973" s="5">
        <f t="shared" si="7"/>
        <v>0</v>
      </c>
    </row>
    <row r="974" ht="15.75">
      <c r="AD974" s="5">
        <f t="shared" si="7"/>
        <v>0</v>
      </c>
    </row>
    <row r="975" ht="15.75">
      <c r="AD975" s="5">
        <f t="shared" si="7"/>
        <v>0</v>
      </c>
    </row>
    <row r="976" ht="15.75">
      <c r="AD976" s="5">
        <f t="shared" si="7"/>
        <v>0</v>
      </c>
    </row>
    <row r="977" ht="15.75">
      <c r="AD977" s="5">
        <f t="shared" si="7"/>
        <v>0</v>
      </c>
    </row>
    <row r="978" ht="15.75">
      <c r="AD978" s="5">
        <f aca="true" t="shared" si="8" ref="AD978:AD1041">IF(SUM(N974:V974)&lt;&gt;0,1,0)</f>
        <v>0</v>
      </c>
    </row>
    <row r="979" ht="15.75">
      <c r="AD979" s="5">
        <f t="shared" si="8"/>
        <v>0</v>
      </c>
    </row>
    <row r="980" ht="15.75">
      <c r="AD980" s="5">
        <f t="shared" si="8"/>
        <v>0</v>
      </c>
    </row>
    <row r="981" ht="15.75">
      <c r="AD981" s="5">
        <f t="shared" si="8"/>
        <v>0</v>
      </c>
    </row>
    <row r="982" ht="15.75">
      <c r="AD982" s="5">
        <f t="shared" si="8"/>
        <v>0</v>
      </c>
    </row>
    <row r="983" ht="15.75">
      <c r="AD983" s="5">
        <f t="shared" si="8"/>
        <v>0</v>
      </c>
    </row>
    <row r="984" ht="15.75">
      <c r="AD984" s="5">
        <f t="shared" si="8"/>
        <v>0</v>
      </c>
    </row>
    <row r="985" ht="15.75">
      <c r="AD985" s="5">
        <f t="shared" si="8"/>
        <v>0</v>
      </c>
    </row>
    <row r="986" ht="15.75">
      <c r="AD986" s="5">
        <f t="shared" si="8"/>
        <v>0</v>
      </c>
    </row>
    <row r="987" ht="15.75">
      <c r="AD987" s="5">
        <f t="shared" si="8"/>
        <v>0</v>
      </c>
    </row>
    <row r="988" ht="15.75">
      <c r="AD988" s="5">
        <f t="shared" si="8"/>
        <v>0</v>
      </c>
    </row>
    <row r="989" ht="15.75">
      <c r="AD989" s="5">
        <f t="shared" si="8"/>
        <v>0</v>
      </c>
    </row>
    <row r="990" ht="15.75">
      <c r="AD990" s="5">
        <f t="shared" si="8"/>
        <v>0</v>
      </c>
    </row>
    <row r="991" ht="15.75">
      <c r="AD991" s="5">
        <f t="shared" si="8"/>
        <v>0</v>
      </c>
    </row>
    <row r="992" ht="15.75">
      <c r="AD992" s="5">
        <f t="shared" si="8"/>
        <v>0</v>
      </c>
    </row>
    <row r="993" ht="15.75">
      <c r="AD993" s="5">
        <f t="shared" si="8"/>
        <v>0</v>
      </c>
    </row>
    <row r="994" ht="15.75">
      <c r="AD994" s="5">
        <f t="shared" si="8"/>
        <v>0</v>
      </c>
    </row>
    <row r="995" ht="15.75">
      <c r="AD995" s="5">
        <f t="shared" si="8"/>
        <v>0</v>
      </c>
    </row>
    <row r="996" ht="15.75">
      <c r="AD996" s="5">
        <f t="shared" si="8"/>
        <v>0</v>
      </c>
    </row>
    <row r="997" ht="15.75">
      <c r="AD997" s="5">
        <f t="shared" si="8"/>
        <v>0</v>
      </c>
    </row>
    <row r="998" ht="15.75">
      <c r="AD998" s="5">
        <f t="shared" si="8"/>
        <v>0</v>
      </c>
    </row>
    <row r="999" ht="15.75">
      <c r="AD999" s="5">
        <f t="shared" si="8"/>
        <v>0</v>
      </c>
    </row>
    <row r="1000" ht="15.75">
      <c r="AD1000" s="5">
        <f t="shared" si="8"/>
        <v>0</v>
      </c>
    </row>
    <row r="1001" ht="15.75">
      <c r="AD1001" s="5">
        <f t="shared" si="8"/>
        <v>0</v>
      </c>
    </row>
    <row r="1002" ht="15.75">
      <c r="AD1002" s="5">
        <f t="shared" si="8"/>
        <v>0</v>
      </c>
    </row>
    <row r="1003" ht="15.75">
      <c r="AD1003" s="5">
        <f t="shared" si="8"/>
        <v>0</v>
      </c>
    </row>
    <row r="1004" ht="15.75">
      <c r="AD1004" s="5">
        <f t="shared" si="8"/>
        <v>0</v>
      </c>
    </row>
    <row r="1005" ht="15.75">
      <c r="AD1005" s="5">
        <f t="shared" si="8"/>
        <v>0</v>
      </c>
    </row>
    <row r="1006" ht="15.75">
      <c r="AD1006" s="5">
        <f t="shared" si="8"/>
        <v>0</v>
      </c>
    </row>
    <row r="1007" ht="15.75">
      <c r="AD1007" s="5">
        <f t="shared" si="8"/>
        <v>0</v>
      </c>
    </row>
    <row r="1008" ht="15.75">
      <c r="AD1008" s="5">
        <f t="shared" si="8"/>
        <v>0</v>
      </c>
    </row>
    <row r="1009" ht="15.75">
      <c r="AD1009" s="5">
        <f t="shared" si="8"/>
        <v>0</v>
      </c>
    </row>
    <row r="1010" ht="15.75">
      <c r="AD1010" s="5">
        <f t="shared" si="8"/>
        <v>0</v>
      </c>
    </row>
    <row r="1011" ht="15.75">
      <c r="AD1011" s="5">
        <f t="shared" si="8"/>
        <v>0</v>
      </c>
    </row>
    <row r="1012" ht="15.75">
      <c r="AD1012" s="5">
        <f t="shared" si="8"/>
        <v>0</v>
      </c>
    </row>
    <row r="1013" ht="15.75">
      <c r="AD1013" s="5">
        <f t="shared" si="8"/>
        <v>0</v>
      </c>
    </row>
    <row r="1014" ht="15.75">
      <c r="AD1014" s="5">
        <f t="shared" si="8"/>
        <v>0</v>
      </c>
    </row>
    <row r="1015" ht="15.75">
      <c r="AD1015" s="5">
        <f t="shared" si="8"/>
        <v>0</v>
      </c>
    </row>
    <row r="1016" ht="15.75">
      <c r="AD1016" s="5">
        <f t="shared" si="8"/>
        <v>0</v>
      </c>
    </row>
    <row r="1017" ht="15.75">
      <c r="AD1017" s="5">
        <f t="shared" si="8"/>
        <v>0</v>
      </c>
    </row>
    <row r="1018" ht="15.75">
      <c r="AD1018" s="5">
        <f t="shared" si="8"/>
        <v>0</v>
      </c>
    </row>
    <row r="1019" ht="15.75">
      <c r="AD1019" s="5">
        <f t="shared" si="8"/>
        <v>0</v>
      </c>
    </row>
    <row r="1020" ht="15.75">
      <c r="AD1020" s="5">
        <f t="shared" si="8"/>
        <v>0</v>
      </c>
    </row>
    <row r="1021" ht="15.75">
      <c r="AD1021" s="5">
        <f t="shared" si="8"/>
        <v>0</v>
      </c>
    </row>
    <row r="1022" ht="15.75">
      <c r="AD1022" s="5">
        <f t="shared" si="8"/>
        <v>0</v>
      </c>
    </row>
    <row r="1023" ht="15.75">
      <c r="AD1023" s="5">
        <f t="shared" si="8"/>
        <v>0</v>
      </c>
    </row>
    <row r="1024" ht="15.75">
      <c r="AD1024" s="5">
        <f t="shared" si="8"/>
        <v>0</v>
      </c>
    </row>
    <row r="1025" ht="15.75">
      <c r="AD1025" s="5">
        <f t="shared" si="8"/>
        <v>0</v>
      </c>
    </row>
    <row r="1026" ht="15.75">
      <c r="AD1026" s="5">
        <f t="shared" si="8"/>
        <v>0</v>
      </c>
    </row>
    <row r="1027" ht="15.75">
      <c r="AD1027" s="5">
        <f t="shared" si="8"/>
        <v>0</v>
      </c>
    </row>
    <row r="1028" ht="15.75">
      <c r="AD1028" s="5">
        <f t="shared" si="8"/>
        <v>0</v>
      </c>
    </row>
    <row r="1029" ht="15.75">
      <c r="AD1029" s="5">
        <f t="shared" si="8"/>
        <v>0</v>
      </c>
    </row>
    <row r="1030" ht="15.75">
      <c r="AD1030" s="5">
        <f t="shared" si="8"/>
        <v>0</v>
      </c>
    </row>
    <row r="1031" ht="15.75">
      <c r="AD1031" s="5">
        <f t="shared" si="8"/>
        <v>0</v>
      </c>
    </row>
    <row r="1032" ht="15.75">
      <c r="AD1032" s="5">
        <f t="shared" si="8"/>
        <v>0</v>
      </c>
    </row>
    <row r="1033" ht="15.75">
      <c r="AD1033" s="5">
        <f t="shared" si="8"/>
        <v>0</v>
      </c>
    </row>
    <row r="1034" ht="15.75">
      <c r="AD1034" s="5">
        <f t="shared" si="8"/>
        <v>0</v>
      </c>
    </row>
    <row r="1035" ht="15.75">
      <c r="AD1035" s="5">
        <f t="shared" si="8"/>
        <v>0</v>
      </c>
    </row>
    <row r="1036" ht="15.75">
      <c r="AD1036" s="5">
        <f t="shared" si="8"/>
        <v>0</v>
      </c>
    </row>
    <row r="1037" ht="15.75">
      <c r="AD1037" s="5">
        <f t="shared" si="8"/>
        <v>0</v>
      </c>
    </row>
    <row r="1038" ht="15.75">
      <c r="AD1038" s="5">
        <f t="shared" si="8"/>
        <v>0</v>
      </c>
    </row>
    <row r="1039" ht="15.75">
      <c r="AD1039" s="5">
        <f t="shared" si="8"/>
        <v>0</v>
      </c>
    </row>
    <row r="1040" ht="15.75">
      <c r="AD1040" s="5">
        <f t="shared" si="8"/>
        <v>0</v>
      </c>
    </row>
    <row r="1041" ht="15.75">
      <c r="AD1041" s="5">
        <f t="shared" si="8"/>
        <v>0</v>
      </c>
    </row>
    <row r="1042" ht="15.75">
      <c r="AD1042" s="5">
        <f aca="true" t="shared" si="9" ref="AD1042:AD1105">IF(SUM(N1038:V1038)&lt;&gt;0,1,0)</f>
        <v>0</v>
      </c>
    </row>
    <row r="1043" ht="15.75">
      <c r="AD1043" s="5">
        <f t="shared" si="9"/>
        <v>0</v>
      </c>
    </row>
    <row r="1044" ht="15.75">
      <c r="AD1044" s="5">
        <f t="shared" si="9"/>
        <v>0</v>
      </c>
    </row>
    <row r="1045" ht="15.75">
      <c r="AD1045" s="5">
        <f t="shared" si="9"/>
        <v>0</v>
      </c>
    </row>
    <row r="1046" ht="15.75">
      <c r="AD1046" s="5">
        <f t="shared" si="9"/>
        <v>0</v>
      </c>
    </row>
    <row r="1047" ht="15.75">
      <c r="AD1047" s="5">
        <f t="shared" si="9"/>
        <v>0</v>
      </c>
    </row>
    <row r="1048" ht="15.75">
      <c r="AD1048" s="5">
        <f t="shared" si="9"/>
        <v>0</v>
      </c>
    </row>
    <row r="1049" ht="15.75">
      <c r="AD1049" s="5">
        <f t="shared" si="9"/>
        <v>0</v>
      </c>
    </row>
    <row r="1050" ht="15.75">
      <c r="AD1050" s="5">
        <f t="shared" si="9"/>
        <v>0</v>
      </c>
    </row>
    <row r="1051" ht="15.75">
      <c r="AD1051" s="5">
        <f t="shared" si="9"/>
        <v>0</v>
      </c>
    </row>
    <row r="1052" ht="15.75">
      <c r="AD1052" s="5">
        <f t="shared" si="9"/>
        <v>0</v>
      </c>
    </row>
    <row r="1053" ht="15.75">
      <c r="AD1053" s="5">
        <f t="shared" si="9"/>
        <v>0</v>
      </c>
    </row>
    <row r="1054" ht="15.75">
      <c r="AD1054" s="5">
        <f t="shared" si="9"/>
        <v>0</v>
      </c>
    </row>
    <row r="1055" ht="15.75">
      <c r="AD1055" s="5">
        <f t="shared" si="9"/>
        <v>0</v>
      </c>
    </row>
    <row r="1056" ht="15.75">
      <c r="AD1056" s="5">
        <f t="shared" si="9"/>
        <v>0</v>
      </c>
    </row>
    <row r="1057" ht="15.75">
      <c r="AD1057" s="5">
        <f t="shared" si="9"/>
        <v>0</v>
      </c>
    </row>
    <row r="1058" ht="15.75">
      <c r="AD1058" s="5">
        <f t="shared" si="9"/>
        <v>0</v>
      </c>
    </row>
    <row r="1059" ht="15.75">
      <c r="AD1059" s="5">
        <f t="shared" si="9"/>
        <v>0</v>
      </c>
    </row>
    <row r="1060" ht="15.75">
      <c r="AD1060" s="5">
        <f t="shared" si="9"/>
        <v>0</v>
      </c>
    </row>
    <row r="1061" ht="15.75">
      <c r="AD1061" s="5">
        <f t="shared" si="9"/>
        <v>0</v>
      </c>
    </row>
    <row r="1062" ht="15.75">
      <c r="AD1062" s="5">
        <f t="shared" si="9"/>
        <v>0</v>
      </c>
    </row>
    <row r="1063" ht="15.75">
      <c r="AD1063" s="5">
        <f t="shared" si="9"/>
        <v>0</v>
      </c>
    </row>
    <row r="1064" ht="15.75">
      <c r="AD1064" s="5">
        <f t="shared" si="9"/>
        <v>0</v>
      </c>
    </row>
    <row r="1065" ht="15.75">
      <c r="AD1065" s="5">
        <f t="shared" si="9"/>
        <v>0</v>
      </c>
    </row>
    <row r="1066" ht="15.75">
      <c r="AD1066" s="5">
        <f t="shared" si="9"/>
        <v>0</v>
      </c>
    </row>
    <row r="1067" ht="15.75">
      <c r="AD1067" s="5">
        <f t="shared" si="9"/>
        <v>0</v>
      </c>
    </row>
    <row r="1068" ht="15.75">
      <c r="AD1068" s="5">
        <f t="shared" si="9"/>
        <v>0</v>
      </c>
    </row>
    <row r="1069" ht="15.75">
      <c r="AD1069" s="5">
        <f t="shared" si="9"/>
        <v>0</v>
      </c>
    </row>
    <row r="1070" ht="15.75">
      <c r="AD1070" s="5">
        <f t="shared" si="9"/>
        <v>0</v>
      </c>
    </row>
    <row r="1071" ht="15.75">
      <c r="AD1071" s="5">
        <f t="shared" si="9"/>
        <v>0</v>
      </c>
    </row>
    <row r="1072" ht="15.75">
      <c r="AD1072" s="5">
        <f t="shared" si="9"/>
        <v>0</v>
      </c>
    </row>
    <row r="1073" ht="15.75">
      <c r="AD1073" s="5">
        <f t="shared" si="9"/>
        <v>0</v>
      </c>
    </row>
    <row r="1074" ht="15.75">
      <c r="AD1074" s="5">
        <f t="shared" si="9"/>
        <v>0</v>
      </c>
    </row>
    <row r="1075" ht="15.75">
      <c r="AD1075" s="5">
        <f t="shared" si="9"/>
        <v>0</v>
      </c>
    </row>
    <row r="1076" ht="15.75">
      <c r="AD1076" s="5">
        <f t="shared" si="9"/>
        <v>0</v>
      </c>
    </row>
    <row r="1077" ht="15.75">
      <c r="AD1077" s="5">
        <f t="shared" si="9"/>
        <v>0</v>
      </c>
    </row>
    <row r="1078" ht="15.75">
      <c r="AD1078" s="5">
        <f t="shared" si="9"/>
        <v>0</v>
      </c>
    </row>
    <row r="1079" ht="15.75">
      <c r="AD1079" s="5">
        <f t="shared" si="9"/>
        <v>0</v>
      </c>
    </row>
    <row r="1080" ht="15.75">
      <c r="AD1080" s="5">
        <f t="shared" si="9"/>
        <v>0</v>
      </c>
    </row>
    <row r="1081" ht="15.75">
      <c r="AD1081" s="5">
        <f t="shared" si="9"/>
        <v>0</v>
      </c>
    </row>
    <row r="1082" ht="15.75">
      <c r="AD1082" s="5">
        <f t="shared" si="9"/>
        <v>0</v>
      </c>
    </row>
    <row r="1083" ht="15.75">
      <c r="AD1083" s="5">
        <f t="shared" si="9"/>
        <v>0</v>
      </c>
    </row>
    <row r="1084" ht="15.75">
      <c r="AD1084" s="5">
        <f t="shared" si="9"/>
        <v>0</v>
      </c>
    </row>
    <row r="1085" ht="15.75">
      <c r="AD1085" s="5">
        <f t="shared" si="9"/>
        <v>0</v>
      </c>
    </row>
    <row r="1086" ht="15.75">
      <c r="AD1086" s="5">
        <f t="shared" si="9"/>
        <v>0</v>
      </c>
    </row>
    <row r="1087" ht="15.75">
      <c r="AD1087" s="5">
        <f t="shared" si="9"/>
        <v>0</v>
      </c>
    </row>
    <row r="1088" ht="15.75">
      <c r="AD1088" s="5">
        <f t="shared" si="9"/>
        <v>0</v>
      </c>
    </row>
    <row r="1089" ht="15.75">
      <c r="AD1089" s="5">
        <f t="shared" si="9"/>
        <v>0</v>
      </c>
    </row>
    <row r="1090" ht="15.75">
      <c r="AD1090" s="5">
        <f t="shared" si="9"/>
        <v>0</v>
      </c>
    </row>
    <row r="1091" ht="15.75">
      <c r="AD1091" s="5">
        <f t="shared" si="9"/>
        <v>0</v>
      </c>
    </row>
    <row r="1092" ht="15.75">
      <c r="AD1092" s="5">
        <f t="shared" si="9"/>
        <v>0</v>
      </c>
    </row>
    <row r="1093" ht="15.75">
      <c r="AD1093" s="5">
        <f t="shared" si="9"/>
        <v>0</v>
      </c>
    </row>
    <row r="1094" ht="15.75">
      <c r="AD1094" s="5">
        <f t="shared" si="9"/>
        <v>0</v>
      </c>
    </row>
    <row r="1095" ht="15.75">
      <c r="AD1095" s="5">
        <f t="shared" si="9"/>
        <v>0</v>
      </c>
    </row>
    <row r="1096" ht="15.75">
      <c r="AD1096" s="5">
        <f t="shared" si="9"/>
        <v>0</v>
      </c>
    </row>
    <row r="1097" ht="15.75">
      <c r="AD1097" s="5">
        <f t="shared" si="9"/>
        <v>0</v>
      </c>
    </row>
    <row r="1098" ht="15.75">
      <c r="AD1098" s="5">
        <f t="shared" si="9"/>
        <v>0</v>
      </c>
    </row>
    <row r="1099" ht="15.75">
      <c r="AD1099" s="5">
        <f t="shared" si="9"/>
        <v>0</v>
      </c>
    </row>
    <row r="1100" ht="15.75">
      <c r="AD1100" s="5">
        <f t="shared" si="9"/>
        <v>0</v>
      </c>
    </row>
    <row r="1101" ht="15.75">
      <c r="AD1101" s="5">
        <f t="shared" si="9"/>
        <v>0</v>
      </c>
    </row>
    <row r="1102" ht="15.75">
      <c r="AD1102" s="5">
        <f t="shared" si="9"/>
        <v>0</v>
      </c>
    </row>
    <row r="1103" ht="15.75">
      <c r="AD1103" s="5">
        <f t="shared" si="9"/>
        <v>0</v>
      </c>
    </row>
    <row r="1104" ht="15.75">
      <c r="AD1104" s="5">
        <f t="shared" si="9"/>
        <v>0</v>
      </c>
    </row>
    <row r="1105" ht="15.75">
      <c r="AD1105" s="5">
        <f t="shared" si="9"/>
        <v>0</v>
      </c>
    </row>
    <row r="1106" ht="15.75">
      <c r="AD1106" s="5">
        <f aca="true" t="shared" si="10" ref="AD1106:AD1169">IF(SUM(N1102:V1102)&lt;&gt;0,1,0)</f>
        <v>0</v>
      </c>
    </row>
    <row r="1107" ht="15.75">
      <c r="AD1107" s="5">
        <f t="shared" si="10"/>
        <v>0</v>
      </c>
    </row>
    <row r="1108" ht="15.75">
      <c r="AD1108" s="5">
        <f t="shared" si="10"/>
        <v>0</v>
      </c>
    </row>
    <row r="1109" ht="15.75">
      <c r="AD1109" s="5">
        <f t="shared" si="10"/>
        <v>0</v>
      </c>
    </row>
    <row r="1110" ht="15.75">
      <c r="AD1110" s="5">
        <f t="shared" si="10"/>
        <v>0</v>
      </c>
    </row>
    <row r="1111" ht="15.75">
      <c r="AD1111" s="5">
        <f t="shared" si="10"/>
        <v>0</v>
      </c>
    </row>
    <row r="1112" ht="15.75">
      <c r="AD1112" s="5">
        <f t="shared" si="10"/>
        <v>0</v>
      </c>
    </row>
    <row r="1113" ht="15.75">
      <c r="AD1113" s="5">
        <f t="shared" si="10"/>
        <v>0</v>
      </c>
    </row>
    <row r="1114" ht="15.75">
      <c r="AD1114" s="5">
        <f t="shared" si="10"/>
        <v>0</v>
      </c>
    </row>
    <row r="1115" ht="15.75">
      <c r="AD1115" s="5">
        <f t="shared" si="10"/>
        <v>0</v>
      </c>
    </row>
    <row r="1116" ht="15.75">
      <c r="AD1116" s="5">
        <f t="shared" si="10"/>
        <v>0</v>
      </c>
    </row>
    <row r="1117" ht="15.75">
      <c r="AD1117" s="5">
        <f t="shared" si="10"/>
        <v>0</v>
      </c>
    </row>
    <row r="1118" ht="15.75">
      <c r="AD1118" s="5">
        <f t="shared" si="10"/>
        <v>0</v>
      </c>
    </row>
    <row r="1119" ht="15.75">
      <c r="AD1119" s="5">
        <f t="shared" si="10"/>
        <v>0</v>
      </c>
    </row>
    <row r="1120" ht="15.75">
      <c r="AD1120" s="5">
        <f t="shared" si="10"/>
        <v>0</v>
      </c>
    </row>
    <row r="1121" ht="15.75">
      <c r="AD1121" s="5">
        <f t="shared" si="10"/>
        <v>0</v>
      </c>
    </row>
    <row r="1122" ht="15.75">
      <c r="AD1122" s="5">
        <f t="shared" si="10"/>
        <v>0</v>
      </c>
    </row>
    <row r="1123" ht="15.75">
      <c r="AD1123" s="5">
        <f t="shared" si="10"/>
        <v>0</v>
      </c>
    </row>
    <row r="1124" ht="15.75">
      <c r="AD1124" s="5">
        <f t="shared" si="10"/>
        <v>0</v>
      </c>
    </row>
    <row r="1125" ht="15.75">
      <c r="AD1125" s="5">
        <f t="shared" si="10"/>
        <v>0</v>
      </c>
    </row>
    <row r="1126" ht="15.75">
      <c r="AD1126" s="5">
        <f t="shared" si="10"/>
        <v>0</v>
      </c>
    </row>
    <row r="1127" ht="15.75">
      <c r="AD1127" s="5">
        <f t="shared" si="10"/>
        <v>0</v>
      </c>
    </row>
    <row r="1128" ht="15.75">
      <c r="AD1128" s="5">
        <f t="shared" si="10"/>
        <v>0</v>
      </c>
    </row>
    <row r="1129" ht="15.75">
      <c r="AD1129" s="5">
        <f t="shared" si="10"/>
        <v>0</v>
      </c>
    </row>
    <row r="1130" ht="15.75">
      <c r="AD1130" s="5">
        <f t="shared" si="10"/>
        <v>0</v>
      </c>
    </row>
    <row r="1131" ht="15.75">
      <c r="AD1131" s="5">
        <f t="shared" si="10"/>
        <v>0</v>
      </c>
    </row>
    <row r="1132" ht="15.75">
      <c r="AD1132" s="5">
        <f t="shared" si="10"/>
        <v>0</v>
      </c>
    </row>
    <row r="1133" ht="15.75">
      <c r="AD1133" s="5">
        <f t="shared" si="10"/>
        <v>0</v>
      </c>
    </row>
    <row r="1134" ht="15.75">
      <c r="AD1134" s="5">
        <f t="shared" si="10"/>
        <v>0</v>
      </c>
    </row>
    <row r="1135" ht="15.75">
      <c r="AD1135" s="5">
        <f t="shared" si="10"/>
        <v>0</v>
      </c>
    </row>
    <row r="1136" ht="15.75">
      <c r="AD1136" s="5">
        <f t="shared" si="10"/>
        <v>0</v>
      </c>
    </row>
    <row r="1137" ht="15.75">
      <c r="AD1137" s="5">
        <f t="shared" si="10"/>
        <v>0</v>
      </c>
    </row>
    <row r="1138" ht="15.75">
      <c r="AD1138" s="5">
        <f t="shared" si="10"/>
        <v>0</v>
      </c>
    </row>
    <row r="1139" ht="15.75">
      <c r="AD1139" s="5">
        <f t="shared" si="10"/>
        <v>0</v>
      </c>
    </row>
    <row r="1140" ht="15.75">
      <c r="AD1140" s="5">
        <f t="shared" si="10"/>
        <v>0</v>
      </c>
    </row>
    <row r="1141" ht="15.75">
      <c r="AD1141" s="5">
        <f t="shared" si="10"/>
        <v>0</v>
      </c>
    </row>
    <row r="1142" ht="15.75">
      <c r="AD1142" s="5">
        <f t="shared" si="10"/>
        <v>0</v>
      </c>
    </row>
    <row r="1143" ht="15.75">
      <c r="AD1143" s="5">
        <f t="shared" si="10"/>
        <v>0</v>
      </c>
    </row>
    <row r="1144" ht="15.75">
      <c r="AD1144" s="5">
        <f t="shared" si="10"/>
        <v>0</v>
      </c>
    </row>
    <row r="1145" ht="15.75">
      <c r="AD1145" s="5">
        <f t="shared" si="10"/>
        <v>0</v>
      </c>
    </row>
    <row r="1146" ht="15.75">
      <c r="AD1146" s="5">
        <f t="shared" si="10"/>
        <v>0</v>
      </c>
    </row>
    <row r="1147" ht="15.75">
      <c r="AD1147" s="5">
        <f t="shared" si="10"/>
        <v>0</v>
      </c>
    </row>
    <row r="1148" ht="15.75">
      <c r="AD1148" s="5">
        <f t="shared" si="10"/>
        <v>0</v>
      </c>
    </row>
    <row r="1149" ht="15.75">
      <c r="AD1149" s="5">
        <f t="shared" si="10"/>
        <v>0</v>
      </c>
    </row>
    <row r="1150" ht="15.75">
      <c r="AD1150" s="5">
        <f t="shared" si="10"/>
        <v>0</v>
      </c>
    </row>
    <row r="1151" ht="15.75">
      <c r="AD1151" s="5">
        <f t="shared" si="10"/>
        <v>0</v>
      </c>
    </row>
    <row r="1152" ht="15.75">
      <c r="AD1152" s="5">
        <f t="shared" si="10"/>
        <v>0</v>
      </c>
    </row>
    <row r="1153" ht="15.75">
      <c r="AD1153" s="5">
        <f t="shared" si="10"/>
        <v>0</v>
      </c>
    </row>
    <row r="1154" ht="15.75">
      <c r="AD1154" s="5">
        <f t="shared" si="10"/>
        <v>0</v>
      </c>
    </row>
    <row r="1155" ht="15.75">
      <c r="AD1155" s="5">
        <f t="shared" si="10"/>
        <v>0</v>
      </c>
    </row>
    <row r="1156" ht="15.75">
      <c r="AD1156" s="5">
        <f t="shared" si="10"/>
        <v>0</v>
      </c>
    </row>
    <row r="1157" ht="15.75">
      <c r="AD1157" s="5">
        <f t="shared" si="10"/>
        <v>0</v>
      </c>
    </row>
    <row r="1158" ht="15.75">
      <c r="AD1158" s="5">
        <f t="shared" si="10"/>
        <v>0</v>
      </c>
    </row>
    <row r="1159" ht="15.75">
      <c r="AD1159" s="5">
        <f t="shared" si="10"/>
        <v>0</v>
      </c>
    </row>
    <row r="1160" ht="15.75">
      <c r="AD1160" s="5">
        <f t="shared" si="10"/>
        <v>0</v>
      </c>
    </row>
    <row r="1161" ht="15.75">
      <c r="AD1161" s="5">
        <f t="shared" si="10"/>
        <v>0</v>
      </c>
    </row>
    <row r="1162" ht="15.75">
      <c r="AD1162" s="5">
        <f t="shared" si="10"/>
        <v>0</v>
      </c>
    </row>
    <row r="1163" ht="15.75">
      <c r="AD1163" s="5">
        <f t="shared" si="10"/>
        <v>0</v>
      </c>
    </row>
    <row r="1164" ht="15.75">
      <c r="AD1164" s="5">
        <f t="shared" si="10"/>
        <v>0</v>
      </c>
    </row>
    <row r="1165" ht="15.75">
      <c r="AD1165" s="5">
        <f t="shared" si="10"/>
        <v>0</v>
      </c>
    </row>
    <row r="1166" ht="15.75">
      <c r="AD1166" s="5">
        <f t="shared" si="10"/>
        <v>0</v>
      </c>
    </row>
    <row r="1167" ht="15.75">
      <c r="AD1167" s="5">
        <f t="shared" si="10"/>
        <v>0</v>
      </c>
    </row>
    <row r="1168" ht="15.75">
      <c r="AD1168" s="5">
        <f t="shared" si="10"/>
        <v>0</v>
      </c>
    </row>
    <row r="1169" ht="15.75">
      <c r="AD1169" s="5">
        <f t="shared" si="10"/>
        <v>0</v>
      </c>
    </row>
    <row r="1170" ht="15.75">
      <c r="AD1170" s="5">
        <f aca="true" t="shared" si="11" ref="AD1170:AD1233">IF(SUM(N1166:V1166)&lt;&gt;0,1,0)</f>
        <v>0</v>
      </c>
    </row>
    <row r="1171" ht="15.75">
      <c r="AD1171" s="5">
        <f t="shared" si="11"/>
        <v>0</v>
      </c>
    </row>
    <row r="1172" ht="15.75">
      <c r="AD1172" s="5">
        <f t="shared" si="11"/>
        <v>0</v>
      </c>
    </row>
    <row r="1173" ht="15.75">
      <c r="AD1173" s="5">
        <f t="shared" si="11"/>
        <v>0</v>
      </c>
    </row>
    <row r="1174" ht="15.75">
      <c r="AD1174" s="5">
        <f t="shared" si="11"/>
        <v>0</v>
      </c>
    </row>
    <row r="1175" ht="15.75">
      <c r="AD1175" s="5">
        <f t="shared" si="11"/>
        <v>0</v>
      </c>
    </row>
    <row r="1176" ht="15.75">
      <c r="AD1176" s="5">
        <f t="shared" si="11"/>
        <v>0</v>
      </c>
    </row>
    <row r="1177" ht="15.75">
      <c r="AD1177" s="5">
        <f t="shared" si="11"/>
        <v>0</v>
      </c>
    </row>
    <row r="1178" ht="15.75">
      <c r="AD1178" s="5">
        <f t="shared" si="11"/>
        <v>0</v>
      </c>
    </row>
    <row r="1179" ht="15.75">
      <c r="AD1179" s="5">
        <f t="shared" si="11"/>
        <v>0</v>
      </c>
    </row>
    <row r="1180" ht="15.75">
      <c r="AD1180" s="5">
        <f t="shared" si="11"/>
        <v>0</v>
      </c>
    </row>
    <row r="1181" ht="15.75">
      <c r="AD1181" s="5">
        <f t="shared" si="11"/>
        <v>0</v>
      </c>
    </row>
    <row r="1182" ht="15.75">
      <c r="AD1182" s="5">
        <f t="shared" si="11"/>
        <v>0</v>
      </c>
    </row>
    <row r="1183" ht="15.75">
      <c r="AD1183" s="5">
        <f t="shared" si="11"/>
        <v>0</v>
      </c>
    </row>
    <row r="1184" ht="15.75">
      <c r="AD1184" s="5">
        <f t="shared" si="11"/>
        <v>0</v>
      </c>
    </row>
    <row r="1185" ht="15.75">
      <c r="AD1185" s="5">
        <f t="shared" si="11"/>
        <v>0</v>
      </c>
    </row>
    <row r="1186" ht="15.75">
      <c r="AD1186" s="5">
        <f t="shared" si="11"/>
        <v>0</v>
      </c>
    </row>
    <row r="1187" ht="15.75">
      <c r="AD1187" s="5">
        <f t="shared" si="11"/>
        <v>0</v>
      </c>
    </row>
    <row r="1188" ht="15.75">
      <c r="AD1188" s="5">
        <f t="shared" si="11"/>
        <v>0</v>
      </c>
    </row>
    <row r="1189" ht="15.75">
      <c r="AD1189" s="5">
        <f t="shared" si="11"/>
        <v>0</v>
      </c>
    </row>
    <row r="1190" ht="15.75">
      <c r="AD1190" s="5">
        <f t="shared" si="11"/>
        <v>0</v>
      </c>
    </row>
    <row r="1191" ht="15.75">
      <c r="AD1191" s="5">
        <f t="shared" si="11"/>
        <v>0</v>
      </c>
    </row>
    <row r="1192" ht="15.75">
      <c r="AD1192" s="5">
        <f t="shared" si="11"/>
        <v>0</v>
      </c>
    </row>
    <row r="1193" ht="15.75">
      <c r="AD1193" s="5">
        <f t="shared" si="11"/>
        <v>0</v>
      </c>
    </row>
    <row r="1194" ht="15.75">
      <c r="AD1194" s="5">
        <f t="shared" si="11"/>
        <v>0</v>
      </c>
    </row>
    <row r="1195" ht="15.75">
      <c r="AD1195" s="5">
        <f t="shared" si="11"/>
        <v>0</v>
      </c>
    </row>
    <row r="1196" ht="15.75">
      <c r="AD1196" s="5">
        <f t="shared" si="11"/>
        <v>0</v>
      </c>
    </row>
    <row r="1197" ht="15.75">
      <c r="AD1197" s="5">
        <f t="shared" si="11"/>
        <v>0</v>
      </c>
    </row>
    <row r="1198" ht="15.75">
      <c r="AD1198" s="5">
        <f t="shared" si="11"/>
        <v>0</v>
      </c>
    </row>
    <row r="1199" ht="15.75">
      <c r="AD1199" s="5">
        <f t="shared" si="11"/>
        <v>0</v>
      </c>
    </row>
    <row r="1200" ht="15.75">
      <c r="AD1200" s="5">
        <f t="shared" si="11"/>
        <v>0</v>
      </c>
    </row>
    <row r="1201" ht="15.75">
      <c r="AD1201" s="5">
        <f t="shared" si="11"/>
        <v>0</v>
      </c>
    </row>
    <row r="1202" ht="15.75">
      <c r="AD1202" s="5">
        <f t="shared" si="11"/>
        <v>0</v>
      </c>
    </row>
    <row r="1203" ht="15.75">
      <c r="AD1203" s="5">
        <f t="shared" si="11"/>
        <v>0</v>
      </c>
    </row>
    <row r="1204" ht="15.75">
      <c r="AD1204" s="5">
        <f t="shared" si="11"/>
        <v>0</v>
      </c>
    </row>
    <row r="1205" ht="15.75">
      <c r="AD1205" s="5">
        <f t="shared" si="11"/>
        <v>0</v>
      </c>
    </row>
    <row r="1206" ht="15.75">
      <c r="AD1206" s="5">
        <f t="shared" si="11"/>
        <v>0</v>
      </c>
    </row>
    <row r="1207" ht="15.75">
      <c r="AD1207" s="5">
        <f t="shared" si="11"/>
        <v>0</v>
      </c>
    </row>
    <row r="1208" ht="15.75">
      <c r="AD1208" s="5">
        <f t="shared" si="11"/>
        <v>0</v>
      </c>
    </row>
    <row r="1209" ht="15.75">
      <c r="AD1209" s="5">
        <f t="shared" si="11"/>
        <v>0</v>
      </c>
    </row>
    <row r="1210" ht="15.75">
      <c r="AD1210" s="5">
        <f t="shared" si="11"/>
        <v>0</v>
      </c>
    </row>
    <row r="1211" ht="15.75">
      <c r="AD1211" s="5">
        <f t="shared" si="11"/>
        <v>0</v>
      </c>
    </row>
    <row r="1212" ht="15.75">
      <c r="AD1212" s="5">
        <f t="shared" si="11"/>
        <v>0</v>
      </c>
    </row>
    <row r="1213" ht="15.75">
      <c r="AD1213" s="5">
        <f t="shared" si="11"/>
        <v>0</v>
      </c>
    </row>
    <row r="1214" ht="15.75">
      <c r="AD1214" s="5">
        <f t="shared" si="11"/>
        <v>0</v>
      </c>
    </row>
    <row r="1215" ht="15.75">
      <c r="AD1215" s="5">
        <f t="shared" si="11"/>
        <v>0</v>
      </c>
    </row>
    <row r="1216" ht="15.75">
      <c r="AD1216" s="5">
        <f t="shared" si="11"/>
        <v>0</v>
      </c>
    </row>
    <row r="1217" ht="15.75">
      <c r="AD1217" s="5">
        <f t="shared" si="11"/>
        <v>0</v>
      </c>
    </row>
    <row r="1218" ht="15.75">
      <c r="AD1218" s="5">
        <f t="shared" si="11"/>
        <v>0</v>
      </c>
    </row>
    <row r="1219" ht="15.75">
      <c r="AD1219" s="5">
        <f t="shared" si="11"/>
        <v>0</v>
      </c>
    </row>
    <row r="1220" ht="15.75">
      <c r="AD1220" s="5">
        <f t="shared" si="11"/>
        <v>0</v>
      </c>
    </row>
    <row r="1221" ht="15.75">
      <c r="AD1221" s="5">
        <f t="shared" si="11"/>
        <v>0</v>
      </c>
    </row>
    <row r="1222" ht="15.75">
      <c r="AD1222" s="5">
        <f t="shared" si="11"/>
        <v>0</v>
      </c>
    </row>
    <row r="1223" ht="15.75">
      <c r="AD1223" s="5">
        <f t="shared" si="11"/>
        <v>0</v>
      </c>
    </row>
    <row r="1224" ht="15.75">
      <c r="AD1224" s="5">
        <f t="shared" si="11"/>
        <v>0</v>
      </c>
    </row>
    <row r="1225" ht="15.75">
      <c r="AD1225" s="5">
        <f t="shared" si="11"/>
        <v>0</v>
      </c>
    </row>
    <row r="1226" ht="15.75">
      <c r="AD1226" s="5">
        <f t="shared" si="11"/>
        <v>0</v>
      </c>
    </row>
    <row r="1227" ht="15.75">
      <c r="AD1227" s="5">
        <f t="shared" si="11"/>
        <v>0</v>
      </c>
    </row>
    <row r="1228" ht="15.75">
      <c r="AD1228" s="5">
        <f t="shared" si="11"/>
        <v>0</v>
      </c>
    </row>
    <row r="1229" ht="15.75">
      <c r="AD1229" s="5">
        <f t="shared" si="11"/>
        <v>0</v>
      </c>
    </row>
    <row r="1230" ht="15.75">
      <c r="AD1230" s="5">
        <f t="shared" si="11"/>
        <v>0</v>
      </c>
    </row>
    <row r="1231" ht="15.75">
      <c r="AD1231" s="5">
        <f t="shared" si="11"/>
        <v>0</v>
      </c>
    </row>
    <row r="1232" ht="15.75">
      <c r="AD1232" s="5">
        <f t="shared" si="11"/>
        <v>0</v>
      </c>
    </row>
    <row r="1233" ht="15.75">
      <c r="AD1233" s="5">
        <f t="shared" si="11"/>
        <v>0</v>
      </c>
    </row>
    <row r="1234" ht="15.75">
      <c r="AD1234" s="5">
        <f aca="true" t="shared" si="12" ref="AD1234:AD1297">IF(SUM(N1230:V1230)&lt;&gt;0,1,0)</f>
        <v>0</v>
      </c>
    </row>
    <row r="1235" ht="15.75">
      <c r="AD1235" s="5">
        <f t="shared" si="12"/>
        <v>0</v>
      </c>
    </row>
    <row r="1236" ht="15.75">
      <c r="AD1236" s="5">
        <f t="shared" si="12"/>
        <v>0</v>
      </c>
    </row>
    <row r="1237" ht="15.75">
      <c r="AD1237" s="5">
        <f t="shared" si="12"/>
        <v>0</v>
      </c>
    </row>
    <row r="1238" ht="15.75">
      <c r="AD1238" s="5">
        <f t="shared" si="12"/>
        <v>0</v>
      </c>
    </row>
    <row r="1239" ht="15.75">
      <c r="AD1239" s="5">
        <f t="shared" si="12"/>
        <v>0</v>
      </c>
    </row>
    <row r="1240" ht="15.75">
      <c r="AD1240" s="5">
        <f t="shared" si="12"/>
        <v>0</v>
      </c>
    </row>
    <row r="1241" ht="15.75">
      <c r="AD1241" s="5">
        <f t="shared" si="12"/>
        <v>0</v>
      </c>
    </row>
    <row r="1242" ht="15.75">
      <c r="AD1242" s="5">
        <f t="shared" si="12"/>
        <v>0</v>
      </c>
    </row>
    <row r="1243" ht="15.75">
      <c r="AD1243" s="5">
        <f t="shared" si="12"/>
        <v>0</v>
      </c>
    </row>
    <row r="1244" ht="15.75">
      <c r="AD1244" s="5">
        <f t="shared" si="12"/>
        <v>0</v>
      </c>
    </row>
    <row r="1245" ht="15.75">
      <c r="AD1245" s="5">
        <f t="shared" si="12"/>
        <v>0</v>
      </c>
    </row>
    <row r="1246" ht="15.75">
      <c r="AD1246" s="5">
        <f t="shared" si="12"/>
        <v>0</v>
      </c>
    </row>
    <row r="1247" ht="15.75">
      <c r="AD1247" s="5">
        <f t="shared" si="12"/>
        <v>0</v>
      </c>
    </row>
    <row r="1248" ht="15.75">
      <c r="AD1248" s="5">
        <f t="shared" si="12"/>
        <v>0</v>
      </c>
    </row>
    <row r="1249" ht="15.75">
      <c r="AD1249" s="5">
        <f t="shared" si="12"/>
        <v>0</v>
      </c>
    </row>
    <row r="1250" ht="15.75">
      <c r="AD1250" s="5">
        <f t="shared" si="12"/>
        <v>0</v>
      </c>
    </row>
    <row r="1251" ht="15.75">
      <c r="AD1251" s="5">
        <f t="shared" si="12"/>
        <v>0</v>
      </c>
    </row>
    <row r="1252" ht="15.75">
      <c r="AD1252" s="5">
        <f t="shared" si="12"/>
        <v>0</v>
      </c>
    </row>
    <row r="1253" ht="15.75">
      <c r="AD1253" s="5">
        <f t="shared" si="12"/>
        <v>0</v>
      </c>
    </row>
    <row r="1254" ht="15.75">
      <c r="AD1254" s="5">
        <f t="shared" si="12"/>
        <v>0</v>
      </c>
    </row>
    <row r="1255" ht="15.75">
      <c r="AD1255" s="5">
        <f t="shared" si="12"/>
        <v>0</v>
      </c>
    </row>
    <row r="1256" ht="15.75">
      <c r="AD1256" s="5">
        <f t="shared" si="12"/>
        <v>0</v>
      </c>
    </row>
    <row r="1257" ht="15.75">
      <c r="AD1257" s="5">
        <f t="shared" si="12"/>
        <v>0</v>
      </c>
    </row>
    <row r="1258" ht="15.75">
      <c r="AD1258" s="5">
        <f t="shared" si="12"/>
        <v>0</v>
      </c>
    </row>
    <row r="1259" ht="15.75">
      <c r="AD1259" s="5">
        <f t="shared" si="12"/>
        <v>0</v>
      </c>
    </row>
    <row r="1260" ht="15.75">
      <c r="AD1260" s="5">
        <f t="shared" si="12"/>
        <v>0</v>
      </c>
    </row>
    <row r="1261" ht="15.75">
      <c r="AD1261" s="5">
        <f t="shared" si="12"/>
        <v>0</v>
      </c>
    </row>
    <row r="1262" ht="15.75">
      <c r="AD1262" s="5">
        <f t="shared" si="12"/>
        <v>0</v>
      </c>
    </row>
    <row r="1263" ht="15.75">
      <c r="AD1263" s="5">
        <f t="shared" si="12"/>
        <v>0</v>
      </c>
    </row>
    <row r="1264" ht="15.75">
      <c r="AD1264" s="5">
        <f t="shared" si="12"/>
        <v>0</v>
      </c>
    </row>
    <row r="1265" ht="15.75">
      <c r="AD1265" s="5">
        <f t="shared" si="12"/>
        <v>0</v>
      </c>
    </row>
    <row r="1266" ht="15.75">
      <c r="AD1266" s="5">
        <f t="shared" si="12"/>
        <v>0</v>
      </c>
    </row>
    <row r="1267" ht="15.75">
      <c r="AD1267" s="5">
        <f t="shared" si="12"/>
        <v>0</v>
      </c>
    </row>
    <row r="1268" ht="15.75">
      <c r="AD1268" s="5">
        <f t="shared" si="12"/>
        <v>0</v>
      </c>
    </row>
    <row r="1269" ht="15.75">
      <c r="AD1269" s="5">
        <f t="shared" si="12"/>
        <v>0</v>
      </c>
    </row>
    <row r="1270" ht="15.75">
      <c r="AD1270" s="5">
        <f t="shared" si="12"/>
        <v>0</v>
      </c>
    </row>
    <row r="1271" ht="15.75">
      <c r="AD1271" s="5">
        <f t="shared" si="12"/>
        <v>0</v>
      </c>
    </row>
    <row r="1272" ht="15.75">
      <c r="AD1272" s="5">
        <f t="shared" si="12"/>
        <v>0</v>
      </c>
    </row>
    <row r="1273" ht="15.75">
      <c r="AD1273" s="5">
        <f t="shared" si="12"/>
        <v>0</v>
      </c>
    </row>
    <row r="1274" ht="15.75">
      <c r="AD1274" s="5">
        <f t="shared" si="12"/>
        <v>0</v>
      </c>
    </row>
    <row r="1275" ht="15.75">
      <c r="AD1275" s="5">
        <f t="shared" si="12"/>
        <v>0</v>
      </c>
    </row>
    <row r="1276" ht="15.75">
      <c r="AD1276" s="5">
        <f t="shared" si="12"/>
        <v>0</v>
      </c>
    </row>
    <row r="1277" ht="15.75">
      <c r="AD1277" s="5">
        <f t="shared" si="12"/>
        <v>0</v>
      </c>
    </row>
    <row r="1278" ht="15.75">
      <c r="AD1278" s="5">
        <f t="shared" si="12"/>
        <v>0</v>
      </c>
    </row>
    <row r="1279" ht="15.75">
      <c r="AD1279" s="5">
        <f t="shared" si="12"/>
        <v>0</v>
      </c>
    </row>
    <row r="1280" ht="15.75">
      <c r="AD1280" s="5">
        <f t="shared" si="12"/>
        <v>0</v>
      </c>
    </row>
    <row r="1281" ht="15.75">
      <c r="AD1281" s="5">
        <f t="shared" si="12"/>
        <v>0</v>
      </c>
    </row>
    <row r="1282" ht="15.75">
      <c r="AD1282" s="5">
        <f t="shared" si="12"/>
        <v>0</v>
      </c>
    </row>
    <row r="1283" ht="15.75">
      <c r="AD1283" s="5">
        <f t="shared" si="12"/>
        <v>0</v>
      </c>
    </row>
    <row r="1284" ht="15.75">
      <c r="AD1284" s="5">
        <f t="shared" si="12"/>
        <v>0</v>
      </c>
    </row>
    <row r="1285" ht="15.75">
      <c r="AD1285" s="5">
        <f t="shared" si="12"/>
        <v>0</v>
      </c>
    </row>
    <row r="1286" ht="15.75">
      <c r="AD1286" s="5">
        <f t="shared" si="12"/>
        <v>0</v>
      </c>
    </row>
    <row r="1287" ht="15.75">
      <c r="AD1287" s="5">
        <f t="shared" si="12"/>
        <v>0</v>
      </c>
    </row>
    <row r="1288" ht="15.75">
      <c r="AD1288" s="5">
        <f t="shared" si="12"/>
        <v>0</v>
      </c>
    </row>
    <row r="1289" ht="15.75">
      <c r="AD1289" s="5">
        <f t="shared" si="12"/>
        <v>0</v>
      </c>
    </row>
    <row r="1290" ht="15.75">
      <c r="AD1290" s="5">
        <f t="shared" si="12"/>
        <v>0</v>
      </c>
    </row>
    <row r="1291" ht="15.75">
      <c r="AD1291" s="5">
        <f t="shared" si="12"/>
        <v>0</v>
      </c>
    </row>
    <row r="1292" ht="15.75">
      <c r="AD1292" s="5">
        <f t="shared" si="12"/>
        <v>0</v>
      </c>
    </row>
    <row r="1293" ht="15.75">
      <c r="AD1293" s="5">
        <f t="shared" si="12"/>
        <v>0</v>
      </c>
    </row>
    <row r="1294" ht="15.75">
      <c r="AD1294" s="5">
        <f t="shared" si="12"/>
        <v>0</v>
      </c>
    </row>
    <row r="1295" ht="15.75">
      <c r="AD1295" s="5">
        <f t="shared" si="12"/>
        <v>0</v>
      </c>
    </row>
    <row r="1296" ht="15.75">
      <c r="AD1296" s="5">
        <f t="shared" si="12"/>
        <v>0</v>
      </c>
    </row>
    <row r="1297" ht="15.75">
      <c r="AD1297" s="5">
        <f t="shared" si="12"/>
        <v>0</v>
      </c>
    </row>
    <row r="1298" ht="15.75">
      <c r="AD1298" s="5">
        <f aca="true" t="shared" si="13" ref="AD1298:AD1361">IF(SUM(N1294:V1294)&lt;&gt;0,1,0)</f>
        <v>0</v>
      </c>
    </row>
    <row r="1299" ht="15.75">
      <c r="AD1299" s="5">
        <f t="shared" si="13"/>
        <v>0</v>
      </c>
    </row>
    <row r="1300" ht="15.75">
      <c r="AD1300" s="5">
        <f t="shared" si="13"/>
        <v>0</v>
      </c>
    </row>
    <row r="1301" ht="15.75">
      <c r="AD1301" s="5">
        <f t="shared" si="13"/>
        <v>0</v>
      </c>
    </row>
    <row r="1302" ht="15.75">
      <c r="AD1302" s="5">
        <f t="shared" si="13"/>
        <v>0</v>
      </c>
    </row>
    <row r="1303" ht="15.75">
      <c r="AD1303" s="5">
        <f t="shared" si="13"/>
        <v>0</v>
      </c>
    </row>
    <row r="1304" ht="15.75">
      <c r="AD1304" s="5">
        <f t="shared" si="13"/>
        <v>0</v>
      </c>
    </row>
    <row r="1305" ht="15.75">
      <c r="AD1305" s="5">
        <f t="shared" si="13"/>
        <v>0</v>
      </c>
    </row>
    <row r="1306" ht="15.75">
      <c r="AD1306" s="5">
        <f t="shared" si="13"/>
        <v>0</v>
      </c>
    </row>
    <row r="1307" ht="15.75">
      <c r="AD1307" s="5">
        <f t="shared" si="13"/>
        <v>0</v>
      </c>
    </row>
    <row r="1308" ht="15.75">
      <c r="AD1308" s="5">
        <f t="shared" si="13"/>
        <v>0</v>
      </c>
    </row>
    <row r="1309" ht="15.75">
      <c r="AD1309" s="5">
        <f t="shared" si="13"/>
        <v>0</v>
      </c>
    </row>
    <row r="1310" ht="15.75">
      <c r="AD1310" s="5">
        <f t="shared" si="13"/>
        <v>0</v>
      </c>
    </row>
    <row r="1311" ht="15.75">
      <c r="AD1311" s="5">
        <f t="shared" si="13"/>
        <v>0</v>
      </c>
    </row>
    <row r="1312" ht="15.75">
      <c r="AD1312" s="5">
        <f t="shared" si="13"/>
        <v>0</v>
      </c>
    </row>
    <row r="1313" ht="15.75">
      <c r="AD1313" s="5">
        <f t="shared" si="13"/>
        <v>0</v>
      </c>
    </row>
    <row r="1314" ht="15.75">
      <c r="AD1314" s="5">
        <f t="shared" si="13"/>
        <v>0</v>
      </c>
    </row>
    <row r="1315" ht="15.75">
      <c r="AD1315" s="5">
        <f t="shared" si="13"/>
        <v>0</v>
      </c>
    </row>
    <row r="1316" ht="15.75">
      <c r="AD1316" s="5">
        <f t="shared" si="13"/>
        <v>0</v>
      </c>
    </row>
    <row r="1317" ht="15.75">
      <c r="AD1317" s="5">
        <f t="shared" si="13"/>
        <v>0</v>
      </c>
    </row>
    <row r="1318" ht="15.75">
      <c r="AD1318" s="5">
        <f t="shared" si="13"/>
        <v>0</v>
      </c>
    </row>
    <row r="1319" ht="15.75">
      <c r="AD1319" s="5">
        <f t="shared" si="13"/>
        <v>0</v>
      </c>
    </row>
    <row r="1320" ht="15.75">
      <c r="AD1320" s="5">
        <f t="shared" si="13"/>
        <v>0</v>
      </c>
    </row>
    <row r="1321" ht="15.75">
      <c r="AD1321" s="5">
        <f t="shared" si="13"/>
        <v>0</v>
      </c>
    </row>
    <row r="1322" ht="15.75">
      <c r="AD1322" s="5">
        <f t="shared" si="13"/>
        <v>0</v>
      </c>
    </row>
    <row r="1323" ht="15.75">
      <c r="AD1323" s="5">
        <f t="shared" si="13"/>
        <v>0</v>
      </c>
    </row>
    <row r="1324" ht="15.75">
      <c r="AD1324" s="5">
        <f t="shared" si="13"/>
        <v>0</v>
      </c>
    </row>
    <row r="1325" ht="15.75">
      <c r="AD1325" s="5">
        <f t="shared" si="13"/>
        <v>0</v>
      </c>
    </row>
    <row r="1326" ht="15.75">
      <c r="AD1326" s="5">
        <f t="shared" si="13"/>
        <v>0</v>
      </c>
    </row>
    <row r="1327" ht="15.75">
      <c r="AD1327" s="5">
        <f t="shared" si="13"/>
        <v>0</v>
      </c>
    </row>
    <row r="1328" ht="15.75">
      <c r="AD1328" s="5">
        <f t="shared" si="13"/>
        <v>0</v>
      </c>
    </row>
    <row r="1329" ht="15.75">
      <c r="AD1329" s="5">
        <f t="shared" si="13"/>
        <v>0</v>
      </c>
    </row>
    <row r="1330" ht="15.75">
      <c r="AD1330" s="5">
        <f t="shared" si="13"/>
        <v>0</v>
      </c>
    </row>
    <row r="1331" ht="15.75">
      <c r="AD1331" s="5">
        <f t="shared" si="13"/>
        <v>0</v>
      </c>
    </row>
    <row r="1332" ht="15.75">
      <c r="AD1332" s="5">
        <f t="shared" si="13"/>
        <v>0</v>
      </c>
    </row>
    <row r="1333" ht="15.75">
      <c r="AD1333" s="5">
        <f t="shared" si="13"/>
        <v>0</v>
      </c>
    </row>
    <row r="1334" ht="15.75">
      <c r="AD1334" s="5">
        <f t="shared" si="13"/>
        <v>0</v>
      </c>
    </row>
    <row r="1335" ht="15.75">
      <c r="AD1335" s="5">
        <f t="shared" si="13"/>
        <v>0</v>
      </c>
    </row>
    <row r="1336" ht="15.75">
      <c r="AD1336" s="5">
        <f t="shared" si="13"/>
        <v>0</v>
      </c>
    </row>
    <row r="1337" ht="15.75">
      <c r="AD1337" s="5">
        <f t="shared" si="13"/>
        <v>0</v>
      </c>
    </row>
    <row r="1338" ht="15.75">
      <c r="AD1338" s="5">
        <f t="shared" si="13"/>
        <v>0</v>
      </c>
    </row>
    <row r="1339" ht="15.75">
      <c r="AD1339" s="5">
        <f t="shared" si="13"/>
        <v>0</v>
      </c>
    </row>
    <row r="1340" ht="15.75">
      <c r="AD1340" s="5">
        <f t="shared" si="13"/>
        <v>0</v>
      </c>
    </row>
    <row r="1341" ht="15.75">
      <c r="AD1341" s="5">
        <f t="shared" si="13"/>
        <v>0</v>
      </c>
    </row>
    <row r="1342" ht="15.75">
      <c r="AD1342" s="5">
        <f t="shared" si="13"/>
        <v>0</v>
      </c>
    </row>
    <row r="1343" ht="15.75">
      <c r="AD1343" s="5">
        <f t="shared" si="13"/>
        <v>0</v>
      </c>
    </row>
    <row r="1344" ht="15.75">
      <c r="AD1344" s="5">
        <f t="shared" si="13"/>
        <v>0</v>
      </c>
    </row>
    <row r="1345" ht="15.75">
      <c r="AD1345" s="5">
        <f t="shared" si="13"/>
        <v>0</v>
      </c>
    </row>
    <row r="1346" ht="15.75">
      <c r="AD1346" s="5">
        <f t="shared" si="13"/>
        <v>0</v>
      </c>
    </row>
    <row r="1347" ht="15.75">
      <c r="AD1347" s="5">
        <f t="shared" si="13"/>
        <v>0</v>
      </c>
    </row>
    <row r="1348" ht="15.75">
      <c r="AD1348" s="5">
        <f t="shared" si="13"/>
        <v>0</v>
      </c>
    </row>
    <row r="1349" ht="15.75">
      <c r="AD1349" s="5">
        <f t="shared" si="13"/>
        <v>0</v>
      </c>
    </row>
    <row r="1350" ht="15.75">
      <c r="AD1350" s="5">
        <f t="shared" si="13"/>
        <v>0</v>
      </c>
    </row>
    <row r="1351" ht="15.75">
      <c r="AD1351" s="5">
        <f t="shared" si="13"/>
        <v>0</v>
      </c>
    </row>
    <row r="1352" ht="15.75">
      <c r="AD1352" s="5">
        <f t="shared" si="13"/>
        <v>0</v>
      </c>
    </row>
    <row r="1353" ht="15.75">
      <c r="AD1353" s="5">
        <f t="shared" si="13"/>
        <v>0</v>
      </c>
    </row>
    <row r="1354" ht="15.75">
      <c r="AD1354" s="5">
        <f t="shared" si="13"/>
        <v>0</v>
      </c>
    </row>
    <row r="1355" ht="15.75">
      <c r="AD1355" s="5">
        <f t="shared" si="13"/>
        <v>0</v>
      </c>
    </row>
    <row r="1356" ht="15.75">
      <c r="AD1356" s="5">
        <f t="shared" si="13"/>
        <v>0</v>
      </c>
    </row>
    <row r="1357" ht="15.75">
      <c r="AD1357" s="5">
        <f t="shared" si="13"/>
        <v>0</v>
      </c>
    </row>
    <row r="1358" ht="15.75">
      <c r="AD1358" s="5">
        <f t="shared" si="13"/>
        <v>0</v>
      </c>
    </row>
    <row r="1359" ht="15.75">
      <c r="AD1359" s="5">
        <f t="shared" si="13"/>
        <v>0</v>
      </c>
    </row>
    <row r="1360" ht="15.75">
      <c r="AD1360" s="5">
        <f t="shared" si="13"/>
        <v>0</v>
      </c>
    </row>
    <row r="1361" ht="15.75">
      <c r="AD1361" s="5">
        <f t="shared" si="13"/>
        <v>0</v>
      </c>
    </row>
    <row r="1362" ht="15.75">
      <c r="AD1362" s="5">
        <f aca="true" t="shared" si="14" ref="AD1362:AD1425">IF(SUM(N1358:V1358)&lt;&gt;0,1,0)</f>
        <v>0</v>
      </c>
    </row>
    <row r="1363" ht="15.75">
      <c r="AD1363" s="5">
        <f t="shared" si="14"/>
        <v>0</v>
      </c>
    </row>
    <row r="1364" ht="15.75">
      <c r="AD1364" s="5">
        <f t="shared" si="14"/>
        <v>0</v>
      </c>
    </row>
    <row r="1365" ht="15.75">
      <c r="AD1365" s="5">
        <f t="shared" si="14"/>
        <v>0</v>
      </c>
    </row>
    <row r="1366" ht="15.75">
      <c r="AD1366" s="5">
        <f t="shared" si="14"/>
        <v>0</v>
      </c>
    </row>
    <row r="1367" ht="15.75">
      <c r="AD1367" s="5">
        <f t="shared" si="14"/>
        <v>0</v>
      </c>
    </row>
    <row r="1368" ht="15.75">
      <c r="AD1368" s="5">
        <f t="shared" si="14"/>
        <v>0</v>
      </c>
    </row>
    <row r="1369" ht="15.75">
      <c r="AD1369" s="5">
        <f t="shared" si="14"/>
        <v>0</v>
      </c>
    </row>
    <row r="1370" ht="15.75">
      <c r="AD1370" s="5">
        <f t="shared" si="14"/>
        <v>0</v>
      </c>
    </row>
    <row r="1371" ht="15.75">
      <c r="AD1371" s="5">
        <f t="shared" si="14"/>
        <v>0</v>
      </c>
    </row>
    <row r="1372" ht="15.75">
      <c r="AD1372" s="5">
        <f t="shared" si="14"/>
        <v>0</v>
      </c>
    </row>
    <row r="1373" ht="15.75">
      <c r="AD1373" s="5">
        <f t="shared" si="14"/>
        <v>0</v>
      </c>
    </row>
    <row r="1374" ht="15.75">
      <c r="AD1374" s="5">
        <f t="shared" si="14"/>
        <v>0</v>
      </c>
    </row>
    <row r="1375" ht="15.75">
      <c r="AD1375" s="5">
        <f t="shared" si="14"/>
        <v>0</v>
      </c>
    </row>
    <row r="1376" ht="15.75">
      <c r="AD1376" s="5">
        <f t="shared" si="14"/>
        <v>0</v>
      </c>
    </row>
    <row r="1377" ht="15.75">
      <c r="AD1377" s="5">
        <f t="shared" si="14"/>
        <v>0</v>
      </c>
    </row>
    <row r="1378" ht="15.75">
      <c r="AD1378" s="5">
        <f t="shared" si="14"/>
        <v>0</v>
      </c>
    </row>
    <row r="1379" ht="15.75">
      <c r="AD1379" s="5">
        <f t="shared" si="14"/>
        <v>0</v>
      </c>
    </row>
    <row r="1380" ht="15.75">
      <c r="AD1380" s="5">
        <f t="shared" si="14"/>
        <v>0</v>
      </c>
    </row>
    <row r="1381" ht="15.75">
      <c r="AD1381" s="5">
        <f t="shared" si="14"/>
        <v>0</v>
      </c>
    </row>
    <row r="1382" ht="15.75">
      <c r="AD1382" s="5">
        <f t="shared" si="14"/>
        <v>0</v>
      </c>
    </row>
    <row r="1383" ht="15.75">
      <c r="AD1383" s="5">
        <f t="shared" si="14"/>
        <v>0</v>
      </c>
    </row>
    <row r="1384" ht="15.75">
      <c r="AD1384" s="5">
        <f t="shared" si="14"/>
        <v>0</v>
      </c>
    </row>
    <row r="1385" ht="15.75">
      <c r="AD1385" s="5">
        <f t="shared" si="14"/>
        <v>0</v>
      </c>
    </row>
    <row r="1386" ht="15.75">
      <c r="AD1386" s="5">
        <f t="shared" si="14"/>
        <v>0</v>
      </c>
    </row>
    <row r="1387" ht="15.75">
      <c r="AD1387" s="5">
        <f t="shared" si="14"/>
        <v>0</v>
      </c>
    </row>
    <row r="1388" ht="15.75">
      <c r="AD1388" s="5">
        <f t="shared" si="14"/>
        <v>0</v>
      </c>
    </row>
    <row r="1389" ht="15.75">
      <c r="AD1389" s="5">
        <f t="shared" si="14"/>
        <v>0</v>
      </c>
    </row>
    <row r="1390" ht="15.75">
      <c r="AD1390" s="5">
        <f t="shared" si="14"/>
        <v>0</v>
      </c>
    </row>
    <row r="1391" ht="15.75">
      <c r="AD1391" s="5">
        <f t="shared" si="14"/>
        <v>0</v>
      </c>
    </row>
    <row r="1392" ht="15.75">
      <c r="AD1392" s="5">
        <f t="shared" si="14"/>
        <v>0</v>
      </c>
    </row>
    <row r="1393" ht="15.75">
      <c r="AD1393" s="5">
        <f t="shared" si="14"/>
        <v>0</v>
      </c>
    </row>
    <row r="1394" ht="15.75">
      <c r="AD1394" s="5">
        <f t="shared" si="14"/>
        <v>0</v>
      </c>
    </row>
    <row r="1395" ht="15.75">
      <c r="AD1395" s="5">
        <f t="shared" si="14"/>
        <v>0</v>
      </c>
    </row>
    <row r="1396" ht="15.75">
      <c r="AD1396" s="5">
        <f t="shared" si="14"/>
        <v>0</v>
      </c>
    </row>
    <row r="1397" ht="15.75">
      <c r="AD1397" s="5">
        <f t="shared" si="14"/>
        <v>0</v>
      </c>
    </row>
    <row r="1398" ht="15.75">
      <c r="AD1398" s="5">
        <f t="shared" si="14"/>
        <v>0</v>
      </c>
    </row>
    <row r="1399" ht="15.75">
      <c r="AD1399" s="5">
        <f t="shared" si="14"/>
        <v>0</v>
      </c>
    </row>
    <row r="1400" ht="15.75">
      <c r="AD1400" s="5">
        <f t="shared" si="14"/>
        <v>0</v>
      </c>
    </row>
    <row r="1401" ht="15.75">
      <c r="AD1401" s="5">
        <f t="shared" si="14"/>
        <v>0</v>
      </c>
    </row>
    <row r="1402" ht="15.75">
      <c r="AD1402" s="5">
        <f t="shared" si="14"/>
        <v>0</v>
      </c>
    </row>
    <row r="1403" ht="15.75">
      <c r="AD1403" s="5">
        <f t="shared" si="14"/>
        <v>0</v>
      </c>
    </row>
    <row r="1404" ht="15.75">
      <c r="AD1404" s="5">
        <f t="shared" si="14"/>
        <v>0</v>
      </c>
    </row>
    <row r="1405" ht="15.75">
      <c r="AD1405" s="5">
        <f t="shared" si="14"/>
        <v>0</v>
      </c>
    </row>
    <row r="1406" ht="15.75">
      <c r="AD1406" s="5">
        <f t="shared" si="14"/>
        <v>0</v>
      </c>
    </row>
    <row r="1407" ht="15.75">
      <c r="AD1407" s="5">
        <f t="shared" si="14"/>
        <v>0</v>
      </c>
    </row>
    <row r="1408" ht="15.75">
      <c r="AD1408" s="5">
        <f t="shared" si="14"/>
        <v>0</v>
      </c>
    </row>
    <row r="1409" ht="15.75">
      <c r="AD1409" s="5">
        <f t="shared" si="14"/>
        <v>0</v>
      </c>
    </row>
    <row r="1410" ht="15.75">
      <c r="AD1410" s="5">
        <f t="shared" si="14"/>
        <v>0</v>
      </c>
    </row>
    <row r="1411" ht="15.75">
      <c r="AD1411" s="5">
        <f t="shared" si="14"/>
        <v>0</v>
      </c>
    </row>
    <row r="1412" ht="15.75">
      <c r="AD1412" s="5">
        <f t="shared" si="14"/>
        <v>0</v>
      </c>
    </row>
    <row r="1413" ht="15.75">
      <c r="AD1413" s="5">
        <f t="shared" si="14"/>
        <v>0</v>
      </c>
    </row>
    <row r="1414" ht="15.75">
      <c r="AD1414" s="5">
        <f t="shared" si="14"/>
        <v>0</v>
      </c>
    </row>
    <row r="1415" ht="15.75">
      <c r="AD1415" s="5">
        <f t="shared" si="14"/>
        <v>0</v>
      </c>
    </row>
    <row r="1416" ht="15.75">
      <c r="AD1416" s="5">
        <f t="shared" si="14"/>
        <v>0</v>
      </c>
    </row>
    <row r="1417" ht="15.75">
      <c r="AD1417" s="5">
        <f t="shared" si="14"/>
        <v>0</v>
      </c>
    </row>
    <row r="1418" ht="15.75">
      <c r="AD1418" s="5">
        <f t="shared" si="14"/>
        <v>0</v>
      </c>
    </row>
    <row r="1419" ht="15.75">
      <c r="AD1419" s="5">
        <f t="shared" si="14"/>
        <v>0</v>
      </c>
    </row>
    <row r="1420" ht="15.75">
      <c r="AD1420" s="5">
        <f t="shared" si="14"/>
        <v>0</v>
      </c>
    </row>
    <row r="1421" ht="15.75">
      <c r="AD1421" s="5">
        <f t="shared" si="14"/>
        <v>0</v>
      </c>
    </row>
    <row r="1422" ht="15.75">
      <c r="AD1422" s="5">
        <f t="shared" si="14"/>
        <v>0</v>
      </c>
    </row>
    <row r="1423" ht="15.75">
      <c r="AD1423" s="5">
        <f t="shared" si="14"/>
        <v>0</v>
      </c>
    </row>
    <row r="1424" ht="15.75">
      <c r="AD1424" s="5">
        <f t="shared" si="14"/>
        <v>0</v>
      </c>
    </row>
    <row r="1425" ht="15.75">
      <c r="AD1425" s="5">
        <f t="shared" si="14"/>
        <v>0</v>
      </c>
    </row>
    <row r="1426" ht="15.75">
      <c r="AD1426" s="5">
        <f aca="true" t="shared" si="15" ref="AD1426:AD1489">IF(SUM(N1422:V1422)&lt;&gt;0,1,0)</f>
        <v>0</v>
      </c>
    </row>
    <row r="1427" ht="15.75">
      <c r="AD1427" s="5">
        <f t="shared" si="15"/>
        <v>0</v>
      </c>
    </row>
    <row r="1428" ht="15.75">
      <c r="AD1428" s="5">
        <f t="shared" si="15"/>
        <v>0</v>
      </c>
    </row>
    <row r="1429" ht="15.75">
      <c r="AD1429" s="5">
        <f t="shared" si="15"/>
        <v>0</v>
      </c>
    </row>
    <row r="1430" ht="15.75">
      <c r="AD1430" s="5">
        <f t="shared" si="15"/>
        <v>0</v>
      </c>
    </row>
    <row r="1431" ht="15.75">
      <c r="AD1431" s="5">
        <f t="shared" si="15"/>
        <v>0</v>
      </c>
    </row>
    <row r="1432" ht="15.75">
      <c r="AD1432" s="5">
        <f t="shared" si="15"/>
        <v>0</v>
      </c>
    </row>
    <row r="1433" ht="15.75">
      <c r="AD1433" s="5">
        <f t="shared" si="15"/>
        <v>0</v>
      </c>
    </row>
    <row r="1434" ht="15.75">
      <c r="AD1434" s="5">
        <f t="shared" si="15"/>
        <v>0</v>
      </c>
    </row>
    <row r="1435" ht="15.75">
      <c r="AD1435" s="5">
        <f t="shared" si="15"/>
        <v>0</v>
      </c>
    </row>
    <row r="1436" ht="15.75">
      <c r="AD1436" s="5">
        <f t="shared" si="15"/>
        <v>0</v>
      </c>
    </row>
    <row r="1437" ht="15.75">
      <c r="AD1437" s="5">
        <f t="shared" si="15"/>
        <v>0</v>
      </c>
    </row>
    <row r="1438" ht="15.75">
      <c r="AD1438" s="5">
        <f t="shared" si="15"/>
        <v>0</v>
      </c>
    </row>
    <row r="1439" ht="15.75">
      <c r="AD1439" s="5">
        <f t="shared" si="15"/>
        <v>0</v>
      </c>
    </row>
    <row r="1440" ht="15.75">
      <c r="AD1440" s="5">
        <f t="shared" si="15"/>
        <v>0</v>
      </c>
    </row>
    <row r="1441" ht="15.75">
      <c r="AD1441" s="5">
        <f t="shared" si="15"/>
        <v>0</v>
      </c>
    </row>
    <row r="1442" ht="15.75">
      <c r="AD1442" s="5">
        <f t="shared" si="15"/>
        <v>0</v>
      </c>
    </row>
    <row r="1443" ht="15.75">
      <c r="AD1443" s="5">
        <f t="shared" si="15"/>
        <v>0</v>
      </c>
    </row>
    <row r="1444" ht="15.75">
      <c r="AD1444" s="5">
        <f t="shared" si="15"/>
        <v>0</v>
      </c>
    </row>
    <row r="1445" ht="15.75">
      <c r="AD1445" s="5">
        <f t="shared" si="15"/>
        <v>0</v>
      </c>
    </row>
    <row r="1446" ht="15.75">
      <c r="AD1446" s="5">
        <f t="shared" si="15"/>
        <v>0</v>
      </c>
    </row>
    <row r="1447" ht="15.75">
      <c r="AD1447" s="5">
        <f t="shared" si="15"/>
        <v>0</v>
      </c>
    </row>
    <row r="1448" ht="15.75">
      <c r="AD1448" s="5">
        <f t="shared" si="15"/>
        <v>0</v>
      </c>
    </row>
    <row r="1449" ht="15.75">
      <c r="AD1449" s="5">
        <f t="shared" si="15"/>
        <v>0</v>
      </c>
    </row>
    <row r="1450" ht="15.75">
      <c r="AD1450" s="5">
        <f t="shared" si="15"/>
        <v>0</v>
      </c>
    </row>
    <row r="1451" ht="15.75">
      <c r="AD1451" s="5">
        <f t="shared" si="15"/>
        <v>0</v>
      </c>
    </row>
    <row r="1452" ht="15.75">
      <c r="AD1452" s="5">
        <f t="shared" si="15"/>
        <v>0</v>
      </c>
    </row>
    <row r="1453" ht="15.75">
      <c r="AD1453" s="5">
        <f t="shared" si="15"/>
        <v>0</v>
      </c>
    </row>
    <row r="1454" ht="15.75">
      <c r="AD1454" s="5">
        <f t="shared" si="15"/>
        <v>0</v>
      </c>
    </row>
    <row r="1455" ht="15.75">
      <c r="AD1455" s="5">
        <f t="shared" si="15"/>
        <v>0</v>
      </c>
    </row>
    <row r="1456" ht="15.75">
      <c r="AD1456" s="5">
        <f t="shared" si="15"/>
        <v>0</v>
      </c>
    </row>
    <row r="1457" ht="15.75">
      <c r="AD1457" s="5">
        <f t="shared" si="15"/>
        <v>0</v>
      </c>
    </row>
    <row r="1458" ht="15.75">
      <c r="AD1458" s="5">
        <f t="shared" si="15"/>
        <v>0</v>
      </c>
    </row>
    <row r="1459" ht="15.75">
      <c r="AD1459" s="5">
        <f t="shared" si="15"/>
        <v>0</v>
      </c>
    </row>
    <row r="1460" ht="15.75">
      <c r="AD1460" s="5">
        <f t="shared" si="15"/>
        <v>0</v>
      </c>
    </row>
    <row r="1461" ht="15.75">
      <c r="AD1461" s="5">
        <f t="shared" si="15"/>
        <v>0</v>
      </c>
    </row>
    <row r="1462" ht="15.75">
      <c r="AD1462" s="5">
        <f t="shared" si="15"/>
        <v>0</v>
      </c>
    </row>
    <row r="1463" ht="15.75">
      <c r="AD1463" s="5">
        <f t="shared" si="15"/>
        <v>0</v>
      </c>
    </row>
    <row r="1464" ht="15.75">
      <c r="AD1464" s="5">
        <f t="shared" si="15"/>
        <v>0</v>
      </c>
    </row>
    <row r="1465" ht="15.75">
      <c r="AD1465" s="5">
        <f t="shared" si="15"/>
        <v>0</v>
      </c>
    </row>
    <row r="1466" ht="15.75">
      <c r="AD1466" s="5">
        <f t="shared" si="15"/>
        <v>0</v>
      </c>
    </row>
    <row r="1467" ht="15.75">
      <c r="AD1467" s="5">
        <f t="shared" si="15"/>
        <v>0</v>
      </c>
    </row>
    <row r="1468" ht="15.75">
      <c r="AD1468" s="5">
        <f t="shared" si="15"/>
        <v>0</v>
      </c>
    </row>
    <row r="1469" ht="15.75">
      <c r="AD1469" s="5">
        <f t="shared" si="15"/>
        <v>0</v>
      </c>
    </row>
    <row r="1470" ht="15.75">
      <c r="AD1470" s="5">
        <f t="shared" si="15"/>
        <v>0</v>
      </c>
    </row>
    <row r="1471" ht="15.75">
      <c r="AD1471" s="5">
        <f t="shared" si="15"/>
        <v>0</v>
      </c>
    </row>
    <row r="1472" ht="15.75">
      <c r="AD1472" s="5">
        <f t="shared" si="15"/>
        <v>0</v>
      </c>
    </row>
    <row r="1473" ht="15.75">
      <c r="AD1473" s="5">
        <f t="shared" si="15"/>
        <v>0</v>
      </c>
    </row>
    <row r="1474" ht="15.75">
      <c r="AD1474" s="5">
        <f t="shared" si="15"/>
        <v>0</v>
      </c>
    </row>
    <row r="1475" ht="15.75">
      <c r="AD1475" s="5">
        <f t="shared" si="15"/>
        <v>0</v>
      </c>
    </row>
    <row r="1476" ht="15.75">
      <c r="AD1476" s="5">
        <f t="shared" si="15"/>
        <v>0</v>
      </c>
    </row>
    <row r="1477" ht="15.75">
      <c r="AD1477" s="5">
        <f t="shared" si="15"/>
        <v>0</v>
      </c>
    </row>
    <row r="1478" ht="15.75">
      <c r="AD1478" s="5">
        <f t="shared" si="15"/>
        <v>0</v>
      </c>
    </row>
    <row r="1479" ht="15.75">
      <c r="AD1479" s="5">
        <f t="shared" si="15"/>
        <v>0</v>
      </c>
    </row>
    <row r="1480" ht="15.75">
      <c r="AD1480" s="5">
        <f t="shared" si="15"/>
        <v>0</v>
      </c>
    </row>
    <row r="1481" ht="15.75">
      <c r="AD1481" s="5">
        <f t="shared" si="15"/>
        <v>0</v>
      </c>
    </row>
    <row r="1482" ht="15.75">
      <c r="AD1482" s="5">
        <f t="shared" si="15"/>
        <v>0</v>
      </c>
    </row>
    <row r="1483" ht="15.75">
      <c r="AD1483" s="5">
        <f t="shared" si="15"/>
        <v>0</v>
      </c>
    </row>
    <row r="1484" ht="15.75">
      <c r="AD1484" s="5">
        <f t="shared" si="15"/>
        <v>0</v>
      </c>
    </row>
    <row r="1485" ht="15.75">
      <c r="AD1485" s="5">
        <f t="shared" si="15"/>
        <v>0</v>
      </c>
    </row>
    <row r="1486" ht="15.75">
      <c r="AD1486" s="5">
        <f t="shared" si="15"/>
        <v>0</v>
      </c>
    </row>
    <row r="1487" ht="15.75">
      <c r="AD1487" s="5">
        <f t="shared" si="15"/>
        <v>0</v>
      </c>
    </row>
    <row r="1488" ht="15.75">
      <c r="AD1488" s="5">
        <f t="shared" si="15"/>
        <v>0</v>
      </c>
    </row>
    <row r="1489" ht="15.75">
      <c r="AD1489" s="5">
        <f t="shared" si="15"/>
        <v>0</v>
      </c>
    </row>
    <row r="1490" ht="15.75">
      <c r="AD1490" s="5">
        <f aca="true" t="shared" si="16" ref="AD1490:AD1553">IF(SUM(N1486:V1486)&lt;&gt;0,1,0)</f>
        <v>0</v>
      </c>
    </row>
    <row r="1491" ht="15.75">
      <c r="AD1491" s="5">
        <f t="shared" si="16"/>
        <v>0</v>
      </c>
    </row>
    <row r="1492" ht="15.75">
      <c r="AD1492" s="5">
        <f t="shared" si="16"/>
        <v>0</v>
      </c>
    </row>
    <row r="1493" ht="15.75">
      <c r="AD1493" s="5">
        <f t="shared" si="16"/>
        <v>0</v>
      </c>
    </row>
    <row r="1494" ht="15.75">
      <c r="AD1494" s="5">
        <f t="shared" si="16"/>
        <v>0</v>
      </c>
    </row>
    <row r="1495" ht="15.75">
      <c r="AD1495" s="5">
        <f t="shared" si="16"/>
        <v>0</v>
      </c>
    </row>
    <row r="1496" ht="15.75">
      <c r="AD1496" s="5">
        <f t="shared" si="16"/>
        <v>0</v>
      </c>
    </row>
    <row r="1497" ht="15.75">
      <c r="AD1497" s="5">
        <f t="shared" si="16"/>
        <v>0</v>
      </c>
    </row>
    <row r="1498" ht="15.75">
      <c r="AD1498" s="5">
        <f t="shared" si="16"/>
        <v>0</v>
      </c>
    </row>
    <row r="1499" ht="15.75">
      <c r="AD1499" s="5">
        <f t="shared" si="16"/>
        <v>0</v>
      </c>
    </row>
    <row r="1500" ht="15.75">
      <c r="AD1500" s="5">
        <f t="shared" si="16"/>
        <v>0</v>
      </c>
    </row>
    <row r="1501" ht="15.75">
      <c r="AD1501" s="5">
        <f t="shared" si="16"/>
        <v>0</v>
      </c>
    </row>
    <row r="1502" ht="15.75">
      <c r="AD1502" s="5">
        <f t="shared" si="16"/>
        <v>0</v>
      </c>
    </row>
    <row r="1503" ht="15.75">
      <c r="AD1503" s="5">
        <f t="shared" si="16"/>
        <v>0</v>
      </c>
    </row>
    <row r="1504" ht="15.75">
      <c r="AD1504" s="5">
        <f t="shared" si="16"/>
        <v>0</v>
      </c>
    </row>
    <row r="1505" ht="15.75">
      <c r="AD1505" s="5">
        <f t="shared" si="16"/>
        <v>0</v>
      </c>
    </row>
    <row r="1506" ht="15.75">
      <c r="AD1506" s="5">
        <f t="shared" si="16"/>
        <v>0</v>
      </c>
    </row>
    <row r="1507" ht="15.75">
      <c r="AD1507" s="5">
        <f t="shared" si="16"/>
        <v>0</v>
      </c>
    </row>
    <row r="1508" ht="15.75">
      <c r="AD1508" s="5">
        <f t="shared" si="16"/>
        <v>0</v>
      </c>
    </row>
    <row r="1509" ht="15.75">
      <c r="AD1509" s="5">
        <f t="shared" si="16"/>
        <v>0</v>
      </c>
    </row>
    <row r="1510" ht="15.75">
      <c r="AD1510" s="5">
        <f t="shared" si="16"/>
        <v>0</v>
      </c>
    </row>
    <row r="1511" ht="15.75">
      <c r="AD1511" s="5">
        <f t="shared" si="16"/>
        <v>0</v>
      </c>
    </row>
    <row r="1512" ht="15.75">
      <c r="AD1512" s="5">
        <f t="shared" si="16"/>
        <v>0</v>
      </c>
    </row>
    <row r="1513" ht="15.75">
      <c r="AD1513" s="5">
        <f t="shared" si="16"/>
        <v>0</v>
      </c>
    </row>
    <row r="1514" ht="15.75">
      <c r="AD1514" s="5">
        <f t="shared" si="16"/>
        <v>0</v>
      </c>
    </row>
    <row r="1515" ht="15.75">
      <c r="AD1515" s="5">
        <f t="shared" si="16"/>
        <v>0</v>
      </c>
    </row>
    <row r="1516" ht="15.75">
      <c r="AD1516" s="5">
        <f t="shared" si="16"/>
        <v>0</v>
      </c>
    </row>
    <row r="1517" ht="15.75">
      <c r="AD1517" s="5">
        <f t="shared" si="16"/>
        <v>0</v>
      </c>
    </row>
    <row r="1518" ht="15.75">
      <c r="AD1518" s="5">
        <f t="shared" si="16"/>
        <v>0</v>
      </c>
    </row>
    <row r="1519" ht="15.75">
      <c r="AD1519" s="5">
        <f t="shared" si="16"/>
        <v>0</v>
      </c>
    </row>
    <row r="1520" ht="15.75">
      <c r="AD1520" s="5">
        <f t="shared" si="16"/>
        <v>0</v>
      </c>
    </row>
    <row r="1521" ht="15.75">
      <c r="AD1521" s="5">
        <f t="shared" si="16"/>
        <v>0</v>
      </c>
    </row>
    <row r="1522" ht="15.75">
      <c r="AD1522" s="5">
        <f t="shared" si="16"/>
        <v>0</v>
      </c>
    </row>
    <row r="1523" ht="15.75">
      <c r="AD1523" s="5">
        <f t="shared" si="16"/>
        <v>0</v>
      </c>
    </row>
    <row r="1524" ht="15.75">
      <c r="AD1524" s="5">
        <f t="shared" si="16"/>
        <v>0</v>
      </c>
    </row>
    <row r="1525" ht="15.75">
      <c r="AD1525" s="5">
        <f t="shared" si="16"/>
        <v>0</v>
      </c>
    </row>
    <row r="1526" ht="15.75">
      <c r="AD1526" s="5">
        <f t="shared" si="16"/>
        <v>0</v>
      </c>
    </row>
    <row r="1527" ht="15.75">
      <c r="AD1527" s="5">
        <f t="shared" si="16"/>
        <v>0</v>
      </c>
    </row>
    <row r="1528" ht="15.75">
      <c r="AD1528" s="5">
        <f t="shared" si="16"/>
        <v>0</v>
      </c>
    </row>
    <row r="1529" ht="15.75">
      <c r="AD1529" s="5">
        <f t="shared" si="16"/>
        <v>0</v>
      </c>
    </row>
    <row r="1530" ht="15.75">
      <c r="AD1530" s="5">
        <f t="shared" si="16"/>
        <v>0</v>
      </c>
    </row>
    <row r="1531" ht="15.75">
      <c r="AD1531" s="5">
        <f t="shared" si="16"/>
        <v>0</v>
      </c>
    </row>
    <row r="1532" ht="15.75">
      <c r="AD1532" s="5">
        <f t="shared" si="16"/>
        <v>0</v>
      </c>
    </row>
    <row r="1533" ht="15.75">
      <c r="AD1533" s="5">
        <f t="shared" si="16"/>
        <v>0</v>
      </c>
    </row>
    <row r="1534" ht="15.75">
      <c r="AD1534" s="5">
        <f t="shared" si="16"/>
        <v>0</v>
      </c>
    </row>
    <row r="1535" ht="15.75">
      <c r="AD1535" s="5">
        <f t="shared" si="16"/>
        <v>0</v>
      </c>
    </row>
    <row r="1536" ht="15.75">
      <c r="AD1536" s="5">
        <f t="shared" si="16"/>
        <v>0</v>
      </c>
    </row>
    <row r="1537" ht="15.75">
      <c r="AD1537" s="5">
        <f t="shared" si="16"/>
        <v>0</v>
      </c>
    </row>
    <row r="1538" ht="15.75">
      <c r="AD1538" s="5">
        <f t="shared" si="16"/>
        <v>0</v>
      </c>
    </row>
    <row r="1539" ht="15.75">
      <c r="AD1539" s="5">
        <f t="shared" si="16"/>
        <v>0</v>
      </c>
    </row>
    <row r="1540" ht="15.75">
      <c r="AD1540" s="5">
        <f t="shared" si="16"/>
        <v>0</v>
      </c>
    </row>
    <row r="1541" ht="15.75">
      <c r="AD1541" s="5">
        <f t="shared" si="16"/>
        <v>0</v>
      </c>
    </row>
    <row r="1542" ht="15.75">
      <c r="AD1542" s="5">
        <f t="shared" si="16"/>
        <v>0</v>
      </c>
    </row>
    <row r="1543" ht="15.75">
      <c r="AD1543" s="5">
        <f t="shared" si="16"/>
        <v>0</v>
      </c>
    </row>
    <row r="1544" ht="15.75">
      <c r="AD1544" s="5">
        <f t="shared" si="16"/>
        <v>0</v>
      </c>
    </row>
    <row r="1545" ht="15.75">
      <c r="AD1545" s="5">
        <f t="shared" si="16"/>
        <v>0</v>
      </c>
    </row>
    <row r="1546" ht="15.75">
      <c r="AD1546" s="5">
        <f t="shared" si="16"/>
        <v>0</v>
      </c>
    </row>
    <row r="1547" ht="15.75">
      <c r="AD1547" s="5">
        <f t="shared" si="16"/>
        <v>0</v>
      </c>
    </row>
    <row r="1548" ht="15.75">
      <c r="AD1548" s="5">
        <f t="shared" si="16"/>
        <v>0</v>
      </c>
    </row>
    <row r="1549" ht="15.75">
      <c r="AD1549" s="5">
        <f t="shared" si="16"/>
        <v>0</v>
      </c>
    </row>
    <row r="1550" ht="15.75">
      <c r="AD1550" s="5">
        <f t="shared" si="16"/>
        <v>0</v>
      </c>
    </row>
    <row r="1551" ht="15.75">
      <c r="AD1551" s="5">
        <f t="shared" si="16"/>
        <v>0</v>
      </c>
    </row>
    <row r="1552" ht="15.75">
      <c r="AD1552" s="5">
        <f t="shared" si="16"/>
        <v>0</v>
      </c>
    </row>
    <row r="1553" ht="15.75">
      <c r="AD1553" s="5">
        <f t="shared" si="16"/>
        <v>0</v>
      </c>
    </row>
    <row r="1554" ht="15.75">
      <c r="AD1554" s="5">
        <f aca="true" t="shared" si="17" ref="AD1554:AD1617">IF(SUM(N1550:V1550)&lt;&gt;0,1,0)</f>
        <v>0</v>
      </c>
    </row>
    <row r="1555" ht="15.75">
      <c r="AD1555" s="5">
        <f t="shared" si="17"/>
        <v>0</v>
      </c>
    </row>
    <row r="1556" ht="15.75">
      <c r="AD1556" s="5">
        <f t="shared" si="17"/>
        <v>0</v>
      </c>
    </row>
    <row r="1557" ht="15.75">
      <c r="AD1557" s="5">
        <f t="shared" si="17"/>
        <v>0</v>
      </c>
    </row>
    <row r="1558" ht="15.75">
      <c r="AD1558" s="5">
        <f t="shared" si="17"/>
        <v>0</v>
      </c>
    </row>
    <row r="1559" ht="15.75">
      <c r="AD1559" s="5">
        <f t="shared" si="17"/>
        <v>0</v>
      </c>
    </row>
    <row r="1560" ht="15.75">
      <c r="AD1560" s="5">
        <f t="shared" si="17"/>
        <v>0</v>
      </c>
    </row>
    <row r="1561" ht="15.75">
      <c r="AD1561" s="5">
        <f t="shared" si="17"/>
        <v>0</v>
      </c>
    </row>
    <row r="1562" ht="15.75">
      <c r="AD1562" s="5">
        <f t="shared" si="17"/>
        <v>0</v>
      </c>
    </row>
    <row r="1563" ht="15.75">
      <c r="AD1563" s="5">
        <f t="shared" si="17"/>
        <v>0</v>
      </c>
    </row>
    <row r="1564" ht="15.75">
      <c r="AD1564" s="5">
        <f t="shared" si="17"/>
        <v>0</v>
      </c>
    </row>
    <row r="1565" ht="15.75">
      <c r="AD1565" s="5">
        <f t="shared" si="17"/>
        <v>0</v>
      </c>
    </row>
    <row r="1566" ht="15.75">
      <c r="AD1566" s="5">
        <f t="shared" si="17"/>
        <v>0</v>
      </c>
    </row>
    <row r="1567" ht="15.75">
      <c r="AD1567" s="5">
        <f t="shared" si="17"/>
        <v>0</v>
      </c>
    </row>
    <row r="1568" ht="15.75">
      <c r="AD1568" s="5">
        <f t="shared" si="17"/>
        <v>0</v>
      </c>
    </row>
    <row r="1569" ht="15.75">
      <c r="AD1569" s="5">
        <f t="shared" si="17"/>
        <v>0</v>
      </c>
    </row>
    <row r="1570" ht="15.75">
      <c r="AD1570" s="5">
        <f t="shared" si="17"/>
        <v>0</v>
      </c>
    </row>
    <row r="1571" ht="15.75">
      <c r="AD1571" s="5">
        <f t="shared" si="17"/>
        <v>0</v>
      </c>
    </row>
    <row r="1572" ht="15.75">
      <c r="AD1572" s="5">
        <f t="shared" si="17"/>
        <v>0</v>
      </c>
    </row>
    <row r="1573" ht="15.75">
      <c r="AD1573" s="5">
        <f t="shared" si="17"/>
        <v>0</v>
      </c>
    </row>
    <row r="1574" ht="15.75">
      <c r="AD1574" s="5">
        <f t="shared" si="17"/>
        <v>0</v>
      </c>
    </row>
    <row r="1575" ht="15.75">
      <c r="AD1575" s="5">
        <f t="shared" si="17"/>
        <v>0</v>
      </c>
    </row>
    <row r="1576" ht="15.75">
      <c r="AD1576" s="5">
        <f t="shared" si="17"/>
        <v>0</v>
      </c>
    </row>
    <row r="1577" ht="15.75">
      <c r="AD1577" s="5">
        <f t="shared" si="17"/>
        <v>0</v>
      </c>
    </row>
    <row r="1578" ht="15.75">
      <c r="AD1578" s="5">
        <f t="shared" si="17"/>
        <v>0</v>
      </c>
    </row>
    <row r="1579" ht="15.75">
      <c r="AD1579" s="5">
        <f t="shared" si="17"/>
        <v>0</v>
      </c>
    </row>
    <row r="1580" ht="15.75">
      <c r="AD1580" s="5">
        <f t="shared" si="17"/>
        <v>0</v>
      </c>
    </row>
    <row r="1581" ht="15.75">
      <c r="AD1581" s="5">
        <f t="shared" si="17"/>
        <v>0</v>
      </c>
    </row>
    <row r="1582" ht="15.75">
      <c r="AD1582" s="5">
        <f t="shared" si="17"/>
        <v>0</v>
      </c>
    </row>
    <row r="1583" ht="15.75">
      <c r="AD1583" s="5">
        <f t="shared" si="17"/>
        <v>0</v>
      </c>
    </row>
    <row r="1584" ht="15.75">
      <c r="AD1584" s="5">
        <f t="shared" si="17"/>
        <v>0</v>
      </c>
    </row>
    <row r="1585" ht="15.75">
      <c r="AD1585" s="5">
        <f t="shared" si="17"/>
        <v>0</v>
      </c>
    </row>
    <row r="1586" ht="15.75">
      <c r="AD1586" s="5">
        <f t="shared" si="17"/>
        <v>0</v>
      </c>
    </row>
    <row r="1587" ht="15.75">
      <c r="AD1587" s="5">
        <f t="shared" si="17"/>
        <v>0</v>
      </c>
    </row>
    <row r="1588" ht="15.75">
      <c r="AD1588" s="5">
        <f t="shared" si="17"/>
        <v>0</v>
      </c>
    </row>
    <row r="1589" ht="15.75">
      <c r="AD1589" s="5">
        <f t="shared" si="17"/>
        <v>0</v>
      </c>
    </row>
    <row r="1590" ht="15.75">
      <c r="AD1590" s="5">
        <f t="shared" si="17"/>
        <v>0</v>
      </c>
    </row>
    <row r="1591" ht="15.75">
      <c r="AD1591" s="5">
        <f t="shared" si="17"/>
        <v>0</v>
      </c>
    </row>
    <row r="1592" ht="15.75">
      <c r="AD1592" s="5">
        <f t="shared" si="17"/>
        <v>0</v>
      </c>
    </row>
    <row r="1593" ht="15.75">
      <c r="AD1593" s="5">
        <f t="shared" si="17"/>
        <v>0</v>
      </c>
    </row>
    <row r="1594" ht="15.75">
      <c r="AD1594" s="5">
        <f t="shared" si="17"/>
        <v>0</v>
      </c>
    </row>
    <row r="1595" ht="15.75">
      <c r="AD1595" s="5">
        <f t="shared" si="17"/>
        <v>0</v>
      </c>
    </row>
    <row r="1596" ht="15.75">
      <c r="AD1596" s="5">
        <f t="shared" si="17"/>
        <v>0</v>
      </c>
    </row>
    <row r="1597" ht="15.75">
      <c r="AD1597" s="5">
        <f t="shared" si="17"/>
        <v>0</v>
      </c>
    </row>
    <row r="1598" ht="15.75">
      <c r="AD1598" s="5">
        <f t="shared" si="17"/>
        <v>0</v>
      </c>
    </row>
    <row r="1599" ht="15.75">
      <c r="AD1599" s="5">
        <f t="shared" si="17"/>
        <v>0</v>
      </c>
    </row>
    <row r="1600" ht="15.75">
      <c r="AD1600" s="5">
        <f t="shared" si="17"/>
        <v>0</v>
      </c>
    </row>
    <row r="1601" ht="15.75">
      <c r="AD1601" s="5">
        <f t="shared" si="17"/>
        <v>0</v>
      </c>
    </row>
    <row r="1602" ht="15.75">
      <c r="AD1602" s="5">
        <f t="shared" si="17"/>
        <v>0</v>
      </c>
    </row>
    <row r="1603" ht="15.75">
      <c r="AD1603" s="5">
        <f t="shared" si="17"/>
        <v>0</v>
      </c>
    </row>
    <row r="1604" ht="15.75">
      <c r="AD1604" s="5">
        <f t="shared" si="17"/>
        <v>0</v>
      </c>
    </row>
    <row r="1605" ht="15.75">
      <c r="AD1605" s="5">
        <f t="shared" si="17"/>
        <v>0</v>
      </c>
    </row>
    <row r="1606" ht="15.75">
      <c r="AD1606" s="5">
        <f t="shared" si="17"/>
        <v>0</v>
      </c>
    </row>
    <row r="1607" ht="15.75">
      <c r="AD1607" s="5">
        <f t="shared" si="17"/>
        <v>0</v>
      </c>
    </row>
    <row r="1608" ht="15.75">
      <c r="AD1608" s="5">
        <f t="shared" si="17"/>
        <v>0</v>
      </c>
    </row>
    <row r="1609" ht="15.75">
      <c r="AD1609" s="5">
        <f t="shared" si="17"/>
        <v>0</v>
      </c>
    </row>
    <row r="1610" ht="15.75">
      <c r="AD1610" s="5">
        <f t="shared" si="17"/>
        <v>0</v>
      </c>
    </row>
    <row r="1611" ht="15.75">
      <c r="AD1611" s="5">
        <f t="shared" si="17"/>
        <v>0</v>
      </c>
    </row>
    <row r="1612" ht="15.75">
      <c r="AD1612" s="5">
        <f t="shared" si="17"/>
        <v>0</v>
      </c>
    </row>
    <row r="1613" ht="15.75">
      <c r="AD1613" s="5">
        <f t="shared" si="17"/>
        <v>0</v>
      </c>
    </row>
    <row r="1614" ht="15.75">
      <c r="AD1614" s="5">
        <f t="shared" si="17"/>
        <v>0</v>
      </c>
    </row>
    <row r="1615" ht="15.75">
      <c r="AD1615" s="5">
        <f t="shared" si="17"/>
        <v>0</v>
      </c>
    </row>
    <row r="1616" ht="15.75">
      <c r="AD1616" s="5">
        <f t="shared" si="17"/>
        <v>0</v>
      </c>
    </row>
    <row r="1617" ht="15.75">
      <c r="AD1617" s="5">
        <f t="shared" si="17"/>
        <v>0</v>
      </c>
    </row>
    <row r="1618" ht="15.75">
      <c r="AD1618" s="5">
        <f aca="true" t="shared" si="18" ref="AD1618:AD1681">IF(SUM(N1614:V1614)&lt;&gt;0,1,0)</f>
        <v>0</v>
      </c>
    </row>
    <row r="1619" ht="15.75">
      <c r="AD1619" s="5">
        <f t="shared" si="18"/>
        <v>0</v>
      </c>
    </row>
    <row r="1620" ht="15.75">
      <c r="AD1620" s="5">
        <f t="shared" si="18"/>
        <v>0</v>
      </c>
    </row>
    <row r="1621" ht="15.75">
      <c r="AD1621" s="5">
        <f t="shared" si="18"/>
        <v>0</v>
      </c>
    </row>
    <row r="1622" ht="15.75">
      <c r="AD1622" s="5">
        <f t="shared" si="18"/>
        <v>0</v>
      </c>
    </row>
    <row r="1623" ht="15.75">
      <c r="AD1623" s="5">
        <f t="shared" si="18"/>
        <v>0</v>
      </c>
    </row>
    <row r="1624" ht="15.75">
      <c r="AD1624" s="5">
        <f t="shared" si="18"/>
        <v>0</v>
      </c>
    </row>
    <row r="1625" ht="15.75">
      <c r="AD1625" s="5">
        <f t="shared" si="18"/>
        <v>0</v>
      </c>
    </row>
    <row r="1626" ht="15.75">
      <c r="AD1626" s="5">
        <f t="shared" si="18"/>
        <v>0</v>
      </c>
    </row>
    <row r="1627" ht="15.75">
      <c r="AD1627" s="5">
        <f t="shared" si="18"/>
        <v>0</v>
      </c>
    </row>
    <row r="1628" ht="15.75">
      <c r="AD1628" s="5">
        <f t="shared" si="18"/>
        <v>0</v>
      </c>
    </row>
    <row r="1629" ht="15.75">
      <c r="AD1629" s="5">
        <f t="shared" si="18"/>
        <v>0</v>
      </c>
    </row>
    <row r="1630" ht="15.75">
      <c r="AD1630" s="5">
        <f t="shared" si="18"/>
        <v>0</v>
      </c>
    </row>
    <row r="1631" ht="15.75">
      <c r="AD1631" s="5">
        <f t="shared" si="18"/>
        <v>0</v>
      </c>
    </row>
    <row r="1632" ht="15.75">
      <c r="AD1632" s="5">
        <f t="shared" si="18"/>
        <v>0</v>
      </c>
    </row>
    <row r="1633" ht="15.75">
      <c r="AD1633" s="5">
        <f t="shared" si="18"/>
        <v>0</v>
      </c>
    </row>
    <row r="1634" ht="15.75">
      <c r="AD1634" s="5">
        <f t="shared" si="18"/>
        <v>0</v>
      </c>
    </row>
    <row r="1635" ht="15.75">
      <c r="AD1635" s="5">
        <f t="shared" si="18"/>
        <v>0</v>
      </c>
    </row>
    <row r="1636" ht="15.75">
      <c r="AD1636" s="5">
        <f t="shared" si="18"/>
        <v>0</v>
      </c>
    </row>
    <row r="1637" ht="15.75">
      <c r="AD1637" s="5">
        <f t="shared" si="18"/>
        <v>0</v>
      </c>
    </row>
    <row r="1638" ht="15.75">
      <c r="AD1638" s="5">
        <f t="shared" si="18"/>
        <v>0</v>
      </c>
    </row>
    <row r="1639" ht="15.75">
      <c r="AD1639" s="5">
        <f t="shared" si="18"/>
        <v>0</v>
      </c>
    </row>
    <row r="1640" ht="15.75">
      <c r="AD1640" s="5">
        <f t="shared" si="18"/>
        <v>0</v>
      </c>
    </row>
    <row r="1641" ht="15.75">
      <c r="AD1641" s="5">
        <f t="shared" si="18"/>
        <v>0</v>
      </c>
    </row>
    <row r="1642" ht="15.75">
      <c r="AD1642" s="5">
        <f t="shared" si="18"/>
        <v>0</v>
      </c>
    </row>
    <row r="1643" ht="15.75">
      <c r="AD1643" s="5">
        <f t="shared" si="18"/>
        <v>0</v>
      </c>
    </row>
    <row r="1644" ht="15.75">
      <c r="AD1644" s="5">
        <f t="shared" si="18"/>
        <v>0</v>
      </c>
    </row>
    <row r="1645" ht="15.75">
      <c r="AD1645" s="5">
        <f t="shared" si="18"/>
        <v>0</v>
      </c>
    </row>
    <row r="1646" ht="15.75">
      <c r="AD1646" s="5">
        <f t="shared" si="18"/>
        <v>0</v>
      </c>
    </row>
    <row r="1647" ht="15.75">
      <c r="AD1647" s="5">
        <f t="shared" si="18"/>
        <v>0</v>
      </c>
    </row>
    <row r="1648" ht="15.75">
      <c r="AD1648" s="5">
        <f t="shared" si="18"/>
        <v>0</v>
      </c>
    </row>
    <row r="1649" ht="15.75">
      <c r="AD1649" s="5">
        <f t="shared" si="18"/>
        <v>0</v>
      </c>
    </row>
    <row r="1650" ht="15.75">
      <c r="AD1650" s="5">
        <f t="shared" si="18"/>
        <v>0</v>
      </c>
    </row>
    <row r="1651" ht="15.75">
      <c r="AD1651" s="5">
        <f t="shared" si="18"/>
        <v>0</v>
      </c>
    </row>
    <row r="1652" ht="15.75">
      <c r="AD1652" s="5">
        <f t="shared" si="18"/>
        <v>0</v>
      </c>
    </row>
    <row r="1653" ht="15.75">
      <c r="AD1653" s="5">
        <f t="shared" si="18"/>
        <v>0</v>
      </c>
    </row>
    <row r="1654" ht="15.75">
      <c r="AD1654" s="5">
        <f t="shared" si="18"/>
        <v>0</v>
      </c>
    </row>
    <row r="1655" ht="15.75">
      <c r="AD1655" s="5">
        <f t="shared" si="18"/>
        <v>0</v>
      </c>
    </row>
    <row r="1656" ht="15.75">
      <c r="AD1656" s="5">
        <f t="shared" si="18"/>
        <v>0</v>
      </c>
    </row>
    <row r="1657" ht="15.75">
      <c r="AD1657" s="5">
        <f t="shared" si="18"/>
        <v>0</v>
      </c>
    </row>
    <row r="1658" ht="15.75">
      <c r="AD1658" s="5">
        <f t="shared" si="18"/>
        <v>0</v>
      </c>
    </row>
    <row r="1659" ht="15.75">
      <c r="AD1659" s="5">
        <f t="shared" si="18"/>
        <v>0</v>
      </c>
    </row>
    <row r="1660" ht="15.75">
      <c r="AD1660" s="5">
        <f t="shared" si="18"/>
        <v>0</v>
      </c>
    </row>
    <row r="1661" ht="15.75">
      <c r="AD1661" s="5">
        <f t="shared" si="18"/>
        <v>0</v>
      </c>
    </row>
    <row r="1662" ht="15.75">
      <c r="AD1662" s="5">
        <f t="shared" si="18"/>
        <v>0</v>
      </c>
    </row>
    <row r="1663" ht="15.75">
      <c r="AD1663" s="5">
        <f t="shared" si="18"/>
        <v>0</v>
      </c>
    </row>
    <row r="1664" ht="15.75">
      <c r="AD1664" s="5">
        <f t="shared" si="18"/>
        <v>0</v>
      </c>
    </row>
    <row r="1665" ht="15.75">
      <c r="AD1665" s="5">
        <f t="shared" si="18"/>
        <v>0</v>
      </c>
    </row>
    <row r="1666" ht="15.75">
      <c r="AD1666" s="5">
        <f t="shared" si="18"/>
        <v>0</v>
      </c>
    </row>
    <row r="1667" ht="15.75">
      <c r="AD1667" s="5">
        <f t="shared" si="18"/>
        <v>0</v>
      </c>
    </row>
    <row r="1668" ht="15.75">
      <c r="AD1668" s="5">
        <f t="shared" si="18"/>
        <v>0</v>
      </c>
    </row>
    <row r="1669" ht="15.75">
      <c r="AD1669" s="5">
        <f t="shared" si="18"/>
        <v>0</v>
      </c>
    </row>
    <row r="1670" ht="15.75">
      <c r="AD1670" s="5">
        <f t="shared" si="18"/>
        <v>0</v>
      </c>
    </row>
    <row r="1671" ht="15.75">
      <c r="AD1671" s="5">
        <f t="shared" si="18"/>
        <v>0</v>
      </c>
    </row>
    <row r="1672" ht="15.75">
      <c r="AD1672" s="5">
        <f t="shared" si="18"/>
        <v>0</v>
      </c>
    </row>
    <row r="1673" ht="15.75">
      <c r="AD1673" s="5">
        <f t="shared" si="18"/>
        <v>0</v>
      </c>
    </row>
    <row r="1674" ht="15.75">
      <c r="AD1674" s="5">
        <f t="shared" si="18"/>
        <v>0</v>
      </c>
    </row>
    <row r="1675" ht="15.75">
      <c r="AD1675" s="5">
        <f t="shared" si="18"/>
        <v>0</v>
      </c>
    </row>
    <row r="1676" ht="15.75">
      <c r="AD1676" s="5">
        <f t="shared" si="18"/>
        <v>0</v>
      </c>
    </row>
    <row r="1677" ht="15.75">
      <c r="AD1677" s="5">
        <f t="shared" si="18"/>
        <v>0</v>
      </c>
    </row>
    <row r="1678" ht="15.75">
      <c r="AD1678" s="5">
        <f t="shared" si="18"/>
        <v>0</v>
      </c>
    </row>
    <row r="1679" ht="15.75">
      <c r="AD1679" s="5">
        <f t="shared" si="18"/>
        <v>0</v>
      </c>
    </row>
    <row r="1680" ht="15.75">
      <c r="AD1680" s="5">
        <f t="shared" si="18"/>
        <v>0</v>
      </c>
    </row>
    <row r="1681" ht="15.75">
      <c r="AD1681" s="5">
        <f t="shared" si="18"/>
        <v>0</v>
      </c>
    </row>
    <row r="1682" ht="15.75">
      <c r="AD1682" s="5">
        <f aca="true" t="shared" si="19" ref="AD1682:AD1745">IF(SUM(N1678:V1678)&lt;&gt;0,1,0)</f>
        <v>0</v>
      </c>
    </row>
    <row r="1683" ht="15.75">
      <c r="AD1683" s="5">
        <f t="shared" si="19"/>
        <v>0</v>
      </c>
    </row>
    <row r="1684" ht="15.75">
      <c r="AD1684" s="5">
        <f t="shared" si="19"/>
        <v>0</v>
      </c>
    </row>
    <row r="1685" ht="15.75">
      <c r="AD1685" s="5">
        <f t="shared" si="19"/>
        <v>0</v>
      </c>
    </row>
    <row r="1686" ht="15.75">
      <c r="AD1686" s="5">
        <f t="shared" si="19"/>
        <v>0</v>
      </c>
    </row>
    <row r="1687" ht="15.75">
      <c r="AD1687" s="5">
        <f t="shared" si="19"/>
        <v>0</v>
      </c>
    </row>
    <row r="1688" ht="15.75">
      <c r="AD1688" s="5">
        <f t="shared" si="19"/>
        <v>0</v>
      </c>
    </row>
    <row r="1689" ht="15.75">
      <c r="AD1689" s="5">
        <f t="shared" si="19"/>
        <v>0</v>
      </c>
    </row>
    <row r="1690" ht="15.75">
      <c r="AD1690" s="5">
        <f t="shared" si="19"/>
        <v>0</v>
      </c>
    </row>
    <row r="1691" ht="15.75">
      <c r="AD1691" s="5">
        <f t="shared" si="19"/>
        <v>0</v>
      </c>
    </row>
    <row r="1692" ht="15.75">
      <c r="AD1692" s="5">
        <f t="shared" si="19"/>
        <v>0</v>
      </c>
    </row>
    <row r="1693" ht="15.75">
      <c r="AD1693" s="5">
        <f t="shared" si="19"/>
        <v>0</v>
      </c>
    </row>
    <row r="1694" ht="15.75">
      <c r="AD1694" s="5">
        <f t="shared" si="19"/>
        <v>0</v>
      </c>
    </row>
    <row r="1695" ht="15.75">
      <c r="AD1695" s="5">
        <f t="shared" si="19"/>
        <v>0</v>
      </c>
    </row>
    <row r="1696" ht="15.75">
      <c r="AD1696" s="5">
        <f t="shared" si="19"/>
        <v>0</v>
      </c>
    </row>
    <row r="1697" ht="15.75">
      <c r="AD1697" s="5">
        <f t="shared" si="19"/>
        <v>0</v>
      </c>
    </row>
    <row r="1698" ht="15.75">
      <c r="AD1698" s="5">
        <f t="shared" si="19"/>
        <v>0</v>
      </c>
    </row>
    <row r="1699" ht="15.75">
      <c r="AD1699" s="5">
        <f t="shared" si="19"/>
        <v>0</v>
      </c>
    </row>
    <row r="1700" ht="15.75">
      <c r="AD1700" s="5">
        <f t="shared" si="19"/>
        <v>0</v>
      </c>
    </row>
    <row r="1701" ht="15.75">
      <c r="AD1701" s="5">
        <f t="shared" si="19"/>
        <v>0</v>
      </c>
    </row>
    <row r="1702" ht="15.75">
      <c r="AD1702" s="5">
        <f t="shared" si="19"/>
        <v>0</v>
      </c>
    </row>
    <row r="1703" ht="15.75">
      <c r="AD1703" s="5">
        <f t="shared" si="19"/>
        <v>0</v>
      </c>
    </row>
    <row r="1704" ht="15.75">
      <c r="AD1704" s="5">
        <f t="shared" si="19"/>
        <v>0</v>
      </c>
    </row>
    <row r="1705" ht="15.75">
      <c r="AD1705" s="5">
        <f t="shared" si="19"/>
        <v>0</v>
      </c>
    </row>
    <row r="1706" ht="15.75">
      <c r="AD1706" s="5">
        <f t="shared" si="19"/>
        <v>0</v>
      </c>
    </row>
    <row r="1707" ht="15.75">
      <c r="AD1707" s="5">
        <f t="shared" si="19"/>
        <v>0</v>
      </c>
    </row>
    <row r="1708" ht="15.75">
      <c r="AD1708" s="5">
        <f t="shared" si="19"/>
        <v>0</v>
      </c>
    </row>
    <row r="1709" ht="15.75">
      <c r="AD1709" s="5">
        <f t="shared" si="19"/>
        <v>0</v>
      </c>
    </row>
    <row r="1710" ht="15.75">
      <c r="AD1710" s="5">
        <f t="shared" si="19"/>
        <v>0</v>
      </c>
    </row>
    <row r="1711" ht="15.75">
      <c r="AD1711" s="5">
        <f t="shared" si="19"/>
        <v>0</v>
      </c>
    </row>
    <row r="1712" ht="15.75">
      <c r="AD1712" s="5">
        <f t="shared" si="19"/>
        <v>0</v>
      </c>
    </row>
    <row r="1713" ht="15.75">
      <c r="AD1713" s="5">
        <f t="shared" si="19"/>
        <v>0</v>
      </c>
    </row>
    <row r="1714" ht="15.75">
      <c r="AD1714" s="5">
        <f t="shared" si="19"/>
        <v>0</v>
      </c>
    </row>
    <row r="1715" ht="15.75">
      <c r="AD1715" s="5">
        <f t="shared" si="19"/>
        <v>0</v>
      </c>
    </row>
    <row r="1716" ht="15.75">
      <c r="AD1716" s="5">
        <f t="shared" si="19"/>
        <v>0</v>
      </c>
    </row>
    <row r="1717" ht="15.75">
      <c r="AD1717" s="5">
        <f t="shared" si="19"/>
        <v>0</v>
      </c>
    </row>
    <row r="1718" ht="15.75">
      <c r="AD1718" s="5">
        <f t="shared" si="19"/>
        <v>0</v>
      </c>
    </row>
    <row r="1719" ht="15.75">
      <c r="AD1719" s="5">
        <f t="shared" si="19"/>
        <v>0</v>
      </c>
    </row>
    <row r="1720" ht="15.75">
      <c r="AD1720" s="5">
        <f t="shared" si="19"/>
        <v>0</v>
      </c>
    </row>
    <row r="1721" ht="15.75">
      <c r="AD1721" s="5">
        <f t="shared" si="19"/>
        <v>0</v>
      </c>
    </row>
    <row r="1722" ht="15.75">
      <c r="AD1722" s="5">
        <f t="shared" si="19"/>
        <v>0</v>
      </c>
    </row>
    <row r="1723" ht="15.75">
      <c r="AD1723" s="5">
        <f t="shared" si="19"/>
        <v>0</v>
      </c>
    </row>
    <row r="1724" ht="15.75">
      <c r="AD1724" s="5">
        <f t="shared" si="19"/>
        <v>0</v>
      </c>
    </row>
    <row r="1725" ht="15.75">
      <c r="AD1725" s="5">
        <f t="shared" si="19"/>
        <v>0</v>
      </c>
    </row>
    <row r="1726" ht="15.75">
      <c r="AD1726" s="5">
        <f t="shared" si="19"/>
        <v>0</v>
      </c>
    </row>
    <row r="1727" ht="15.75">
      <c r="AD1727" s="5">
        <f t="shared" si="19"/>
        <v>0</v>
      </c>
    </row>
    <row r="1728" ht="15.75">
      <c r="AD1728" s="5">
        <f t="shared" si="19"/>
        <v>0</v>
      </c>
    </row>
    <row r="1729" ht="15.75">
      <c r="AD1729" s="5">
        <f t="shared" si="19"/>
        <v>0</v>
      </c>
    </row>
    <row r="1730" ht="15.75">
      <c r="AD1730" s="5">
        <f t="shared" si="19"/>
        <v>0</v>
      </c>
    </row>
    <row r="1731" ht="15.75">
      <c r="AD1731" s="5">
        <f t="shared" si="19"/>
        <v>0</v>
      </c>
    </row>
    <row r="1732" ht="15.75">
      <c r="AD1732" s="5">
        <f t="shared" si="19"/>
        <v>0</v>
      </c>
    </row>
    <row r="1733" ht="15.75">
      <c r="AD1733" s="5">
        <f t="shared" si="19"/>
        <v>0</v>
      </c>
    </row>
    <row r="1734" ht="15.75">
      <c r="AD1734" s="5">
        <f t="shared" si="19"/>
        <v>0</v>
      </c>
    </row>
    <row r="1735" ht="15.75">
      <c r="AD1735" s="5">
        <f t="shared" si="19"/>
        <v>0</v>
      </c>
    </row>
    <row r="1736" ht="15.75">
      <c r="AD1736" s="5">
        <f t="shared" si="19"/>
        <v>0</v>
      </c>
    </row>
    <row r="1737" ht="15.75">
      <c r="AD1737" s="5">
        <f t="shared" si="19"/>
        <v>0</v>
      </c>
    </row>
    <row r="1738" ht="15.75">
      <c r="AD1738" s="5">
        <f t="shared" si="19"/>
        <v>0</v>
      </c>
    </row>
    <row r="1739" ht="15.75">
      <c r="AD1739" s="5">
        <f t="shared" si="19"/>
        <v>0</v>
      </c>
    </row>
    <row r="1740" ht="15.75">
      <c r="AD1740" s="5">
        <f t="shared" si="19"/>
        <v>0</v>
      </c>
    </row>
    <row r="1741" ht="15.75">
      <c r="AD1741" s="5">
        <f t="shared" si="19"/>
        <v>0</v>
      </c>
    </row>
    <row r="1742" ht="15.75">
      <c r="AD1742" s="5">
        <f t="shared" si="19"/>
        <v>0</v>
      </c>
    </row>
    <row r="1743" ht="15.75">
      <c r="AD1743" s="5">
        <f t="shared" si="19"/>
        <v>0</v>
      </c>
    </row>
    <row r="1744" ht="15.75">
      <c r="AD1744" s="5">
        <f t="shared" si="19"/>
        <v>0</v>
      </c>
    </row>
    <row r="1745" ht="15.75">
      <c r="AD1745" s="5">
        <f t="shared" si="19"/>
        <v>0</v>
      </c>
    </row>
    <row r="1746" ht="15.75">
      <c r="AD1746" s="5">
        <f aca="true" t="shared" si="20" ref="AD1746:AD1809">IF(SUM(N1742:V1742)&lt;&gt;0,1,0)</f>
        <v>0</v>
      </c>
    </row>
    <row r="1747" ht="15.75">
      <c r="AD1747" s="5">
        <f t="shared" si="20"/>
        <v>0</v>
      </c>
    </row>
    <row r="1748" ht="15.75">
      <c r="AD1748" s="5">
        <f t="shared" si="20"/>
        <v>0</v>
      </c>
    </row>
    <row r="1749" ht="15.75">
      <c r="AD1749" s="5">
        <f t="shared" si="20"/>
        <v>0</v>
      </c>
    </row>
    <row r="1750" ht="15.75">
      <c r="AD1750" s="5">
        <f t="shared" si="20"/>
        <v>0</v>
      </c>
    </row>
    <row r="1751" ht="15.75">
      <c r="AD1751" s="5">
        <f t="shared" si="20"/>
        <v>0</v>
      </c>
    </row>
    <row r="1752" ht="15.75">
      <c r="AD1752" s="5">
        <f t="shared" si="20"/>
        <v>0</v>
      </c>
    </row>
    <row r="1753" ht="15.75">
      <c r="AD1753" s="5">
        <f t="shared" si="20"/>
        <v>0</v>
      </c>
    </row>
    <row r="1754" ht="15.75">
      <c r="AD1754" s="5">
        <f t="shared" si="20"/>
        <v>0</v>
      </c>
    </row>
    <row r="1755" ht="15.75">
      <c r="AD1755" s="5">
        <f t="shared" si="20"/>
        <v>0</v>
      </c>
    </row>
    <row r="1756" ht="15.75">
      <c r="AD1756" s="5">
        <f t="shared" si="20"/>
        <v>0</v>
      </c>
    </row>
    <row r="1757" ht="15.75">
      <c r="AD1757" s="5">
        <f t="shared" si="20"/>
        <v>0</v>
      </c>
    </row>
    <row r="1758" ht="15.75">
      <c r="AD1758" s="5">
        <f t="shared" si="20"/>
        <v>0</v>
      </c>
    </row>
    <row r="1759" ht="15.75">
      <c r="AD1759" s="5">
        <f t="shared" si="20"/>
        <v>0</v>
      </c>
    </row>
    <row r="1760" ht="15.75">
      <c r="AD1760" s="5">
        <f t="shared" si="20"/>
        <v>0</v>
      </c>
    </row>
    <row r="1761" ht="15.75">
      <c r="AD1761" s="5">
        <f t="shared" si="20"/>
        <v>0</v>
      </c>
    </row>
    <row r="1762" ht="15.75">
      <c r="AD1762" s="5">
        <f t="shared" si="20"/>
        <v>0</v>
      </c>
    </row>
    <row r="1763" ht="15.75">
      <c r="AD1763" s="5">
        <f t="shared" si="20"/>
        <v>0</v>
      </c>
    </row>
    <row r="1764" ht="15.75">
      <c r="AD1764" s="5">
        <f t="shared" si="20"/>
        <v>0</v>
      </c>
    </row>
    <row r="1765" ht="15.75">
      <c r="AD1765" s="5">
        <f t="shared" si="20"/>
        <v>0</v>
      </c>
    </row>
    <row r="1766" ht="15.75">
      <c r="AD1766" s="5">
        <f t="shared" si="20"/>
        <v>0</v>
      </c>
    </row>
    <row r="1767" ht="15.75">
      <c r="AD1767" s="5">
        <f t="shared" si="20"/>
        <v>0</v>
      </c>
    </row>
    <row r="1768" ht="15.75">
      <c r="AD1768" s="5">
        <f t="shared" si="20"/>
        <v>0</v>
      </c>
    </row>
    <row r="1769" ht="15.75">
      <c r="AD1769" s="5">
        <f t="shared" si="20"/>
        <v>0</v>
      </c>
    </row>
    <row r="1770" ht="15.75">
      <c r="AD1770" s="5">
        <f t="shared" si="20"/>
        <v>0</v>
      </c>
    </row>
    <row r="1771" ht="15.75">
      <c r="AD1771" s="5">
        <f t="shared" si="20"/>
        <v>0</v>
      </c>
    </row>
    <row r="1772" ht="15.75">
      <c r="AD1772" s="5">
        <f t="shared" si="20"/>
        <v>0</v>
      </c>
    </row>
    <row r="1773" ht="15.75">
      <c r="AD1773" s="5">
        <f t="shared" si="20"/>
        <v>0</v>
      </c>
    </row>
    <row r="1774" ht="15.75">
      <c r="AD1774" s="5">
        <f t="shared" si="20"/>
        <v>0</v>
      </c>
    </row>
    <row r="1775" ht="15.75">
      <c r="AD1775" s="5">
        <f t="shared" si="20"/>
        <v>0</v>
      </c>
    </row>
    <row r="1776" ht="15.75">
      <c r="AD1776" s="5">
        <f t="shared" si="20"/>
        <v>0</v>
      </c>
    </row>
    <row r="1777" ht="15.75">
      <c r="AD1777" s="5">
        <f t="shared" si="20"/>
        <v>0</v>
      </c>
    </row>
    <row r="1778" ht="15.75">
      <c r="AD1778" s="5">
        <f t="shared" si="20"/>
        <v>0</v>
      </c>
    </row>
    <row r="1779" ht="15.75">
      <c r="AD1779" s="5">
        <f t="shared" si="20"/>
        <v>0</v>
      </c>
    </row>
    <row r="1780" ht="15.75">
      <c r="AD1780" s="5">
        <f t="shared" si="20"/>
        <v>0</v>
      </c>
    </row>
    <row r="1781" ht="15.75">
      <c r="AD1781" s="5">
        <f t="shared" si="20"/>
        <v>0</v>
      </c>
    </row>
    <row r="1782" ht="15.75">
      <c r="AD1782" s="5">
        <f t="shared" si="20"/>
        <v>0</v>
      </c>
    </row>
    <row r="1783" ht="15.75">
      <c r="AD1783" s="5">
        <f t="shared" si="20"/>
        <v>0</v>
      </c>
    </row>
    <row r="1784" ht="15.75">
      <c r="AD1784" s="5">
        <f t="shared" si="20"/>
        <v>0</v>
      </c>
    </row>
    <row r="1785" ht="15.75">
      <c r="AD1785" s="5">
        <f t="shared" si="20"/>
        <v>0</v>
      </c>
    </row>
    <row r="1786" ht="15.75">
      <c r="AD1786" s="5">
        <f t="shared" si="20"/>
        <v>0</v>
      </c>
    </row>
    <row r="1787" ht="15.75">
      <c r="AD1787" s="5">
        <f t="shared" si="20"/>
        <v>0</v>
      </c>
    </row>
    <row r="1788" ht="15.75">
      <c r="AD1788" s="5">
        <f t="shared" si="20"/>
        <v>0</v>
      </c>
    </row>
    <row r="1789" ht="15.75">
      <c r="AD1789" s="5">
        <f t="shared" si="20"/>
        <v>0</v>
      </c>
    </row>
    <row r="1790" ht="15.75">
      <c r="AD1790" s="5">
        <f t="shared" si="20"/>
        <v>0</v>
      </c>
    </row>
    <row r="1791" ht="15.75">
      <c r="AD1791" s="5">
        <f t="shared" si="20"/>
        <v>0</v>
      </c>
    </row>
    <row r="1792" ht="15.75">
      <c r="AD1792" s="5">
        <f t="shared" si="20"/>
        <v>0</v>
      </c>
    </row>
    <row r="1793" ht="15.75">
      <c r="AD1793" s="5">
        <f t="shared" si="20"/>
        <v>0</v>
      </c>
    </row>
    <row r="1794" ht="15.75">
      <c r="AD1794" s="5">
        <f t="shared" si="20"/>
        <v>0</v>
      </c>
    </row>
    <row r="1795" ht="15.75">
      <c r="AD1795" s="5">
        <f t="shared" si="20"/>
        <v>0</v>
      </c>
    </row>
    <row r="1796" ht="15.75">
      <c r="AD1796" s="5">
        <f t="shared" si="20"/>
        <v>0</v>
      </c>
    </row>
    <row r="1797" ht="15.75">
      <c r="AD1797" s="5">
        <f t="shared" si="20"/>
        <v>0</v>
      </c>
    </row>
    <row r="1798" ht="15.75">
      <c r="AD1798" s="5">
        <f t="shared" si="20"/>
        <v>0</v>
      </c>
    </row>
    <row r="1799" ht="15.75">
      <c r="AD1799" s="5">
        <f t="shared" si="20"/>
        <v>0</v>
      </c>
    </row>
    <row r="1800" ht="15.75">
      <c r="AD1800" s="5">
        <f t="shared" si="20"/>
        <v>0</v>
      </c>
    </row>
    <row r="1801" ht="15.75">
      <c r="AD1801" s="5">
        <f t="shared" si="20"/>
        <v>0</v>
      </c>
    </row>
    <row r="1802" ht="15.75">
      <c r="AD1802" s="5">
        <f t="shared" si="20"/>
        <v>0</v>
      </c>
    </row>
    <row r="1803" ht="15.75">
      <c r="AD1803" s="5">
        <f t="shared" si="20"/>
        <v>0</v>
      </c>
    </row>
    <row r="1804" ht="15.75">
      <c r="AD1804" s="5">
        <f t="shared" si="20"/>
        <v>0</v>
      </c>
    </row>
    <row r="1805" ht="15.75">
      <c r="AD1805" s="5">
        <f t="shared" si="20"/>
        <v>0</v>
      </c>
    </row>
    <row r="1806" ht="15.75">
      <c r="AD1806" s="5">
        <f t="shared" si="20"/>
        <v>0</v>
      </c>
    </row>
    <row r="1807" ht="15.75">
      <c r="AD1807" s="5">
        <f t="shared" si="20"/>
        <v>0</v>
      </c>
    </row>
    <row r="1808" ht="15.75">
      <c r="AD1808" s="5">
        <f t="shared" si="20"/>
        <v>0</v>
      </c>
    </row>
    <row r="1809" ht="15.75">
      <c r="AD1809" s="5">
        <f t="shared" si="20"/>
        <v>0</v>
      </c>
    </row>
    <row r="1810" ht="15.75">
      <c r="AD1810" s="5">
        <f aca="true" t="shared" si="21" ref="AD1810:AD1873">IF(SUM(N1806:V1806)&lt;&gt;0,1,0)</f>
        <v>0</v>
      </c>
    </row>
    <row r="1811" ht="15.75">
      <c r="AD1811" s="5">
        <f t="shared" si="21"/>
        <v>0</v>
      </c>
    </row>
    <row r="1812" ht="15.75">
      <c r="AD1812" s="5">
        <f t="shared" si="21"/>
        <v>0</v>
      </c>
    </row>
    <row r="1813" ht="15.75">
      <c r="AD1813" s="5">
        <f t="shared" si="21"/>
        <v>0</v>
      </c>
    </row>
    <row r="1814" ht="15.75">
      <c r="AD1814" s="5">
        <f t="shared" si="21"/>
        <v>0</v>
      </c>
    </row>
    <row r="1815" ht="15.75">
      <c r="AD1815" s="5">
        <f t="shared" si="21"/>
        <v>0</v>
      </c>
    </row>
    <row r="1816" ht="15.75">
      <c r="AD1816" s="5">
        <f t="shared" si="21"/>
        <v>0</v>
      </c>
    </row>
    <row r="1817" ht="15.75">
      <c r="AD1817" s="5">
        <f t="shared" si="21"/>
        <v>0</v>
      </c>
    </row>
    <row r="1818" ht="15.75">
      <c r="AD1818" s="5">
        <f t="shared" si="21"/>
        <v>0</v>
      </c>
    </row>
    <row r="1819" ht="15.75">
      <c r="AD1819" s="5">
        <f t="shared" si="21"/>
        <v>0</v>
      </c>
    </row>
    <row r="1820" ht="15.75">
      <c r="AD1820" s="5">
        <f t="shared" si="21"/>
        <v>0</v>
      </c>
    </row>
    <row r="1821" ht="15.75">
      <c r="AD1821" s="5">
        <f t="shared" si="21"/>
        <v>0</v>
      </c>
    </row>
    <row r="1822" ht="15.75">
      <c r="AD1822" s="5">
        <f t="shared" si="21"/>
        <v>0</v>
      </c>
    </row>
    <row r="1823" ht="15.75">
      <c r="AD1823" s="5">
        <f t="shared" si="21"/>
        <v>0</v>
      </c>
    </row>
    <row r="1824" ht="15.75">
      <c r="AD1824" s="5">
        <f t="shared" si="21"/>
        <v>0</v>
      </c>
    </row>
    <row r="1825" ht="15.75">
      <c r="AD1825" s="5">
        <f t="shared" si="21"/>
        <v>0</v>
      </c>
    </row>
    <row r="1826" ht="15.75">
      <c r="AD1826" s="5">
        <f t="shared" si="21"/>
        <v>0</v>
      </c>
    </row>
    <row r="1827" ht="15.75">
      <c r="AD1827" s="5">
        <f t="shared" si="21"/>
        <v>0</v>
      </c>
    </row>
    <row r="1828" ht="15.75">
      <c r="AD1828" s="5">
        <f t="shared" si="21"/>
        <v>0</v>
      </c>
    </row>
    <row r="1829" ht="15.75">
      <c r="AD1829" s="5">
        <f t="shared" si="21"/>
        <v>0</v>
      </c>
    </row>
    <row r="1830" ht="15.75">
      <c r="AD1830" s="5">
        <f t="shared" si="21"/>
        <v>0</v>
      </c>
    </row>
    <row r="1831" ht="15.75">
      <c r="AD1831" s="5">
        <f t="shared" si="21"/>
        <v>0</v>
      </c>
    </row>
    <row r="1832" ht="15.75">
      <c r="AD1832" s="5">
        <f t="shared" si="21"/>
        <v>0</v>
      </c>
    </row>
    <row r="1833" ht="15.75">
      <c r="AD1833" s="5">
        <f t="shared" si="21"/>
        <v>0</v>
      </c>
    </row>
    <row r="1834" ht="15.75">
      <c r="AD1834" s="5">
        <f t="shared" si="21"/>
        <v>0</v>
      </c>
    </row>
    <row r="1835" ht="15.75">
      <c r="AD1835" s="5">
        <f t="shared" si="21"/>
        <v>0</v>
      </c>
    </row>
    <row r="1836" ht="15.75">
      <c r="AD1836" s="5">
        <f t="shared" si="21"/>
        <v>0</v>
      </c>
    </row>
    <row r="1837" ht="15.75">
      <c r="AD1837" s="5">
        <f t="shared" si="21"/>
        <v>0</v>
      </c>
    </row>
    <row r="1838" ht="15.75">
      <c r="AD1838" s="5">
        <f t="shared" si="21"/>
        <v>0</v>
      </c>
    </row>
    <row r="1839" ht="15.75">
      <c r="AD1839" s="5">
        <f t="shared" si="21"/>
        <v>0</v>
      </c>
    </row>
    <row r="1840" ht="15.75">
      <c r="AD1840" s="5">
        <f t="shared" si="21"/>
        <v>0</v>
      </c>
    </row>
    <row r="1841" ht="15.75">
      <c r="AD1841" s="5">
        <f t="shared" si="21"/>
        <v>0</v>
      </c>
    </row>
    <row r="1842" ht="15.75">
      <c r="AD1842" s="5">
        <f t="shared" si="21"/>
        <v>0</v>
      </c>
    </row>
    <row r="1843" ht="15.75">
      <c r="AD1843" s="5">
        <f t="shared" si="21"/>
        <v>0</v>
      </c>
    </row>
    <row r="1844" ht="15.75">
      <c r="AD1844" s="5">
        <f t="shared" si="21"/>
        <v>0</v>
      </c>
    </row>
    <row r="1845" ht="15.75">
      <c r="AD1845" s="5">
        <f t="shared" si="21"/>
        <v>0</v>
      </c>
    </row>
    <row r="1846" ht="15.75">
      <c r="AD1846" s="5">
        <f t="shared" si="21"/>
        <v>0</v>
      </c>
    </row>
    <row r="1847" ht="15.75">
      <c r="AD1847" s="5">
        <f t="shared" si="21"/>
        <v>0</v>
      </c>
    </row>
    <row r="1848" ht="15.75">
      <c r="AD1848" s="5">
        <f t="shared" si="21"/>
        <v>0</v>
      </c>
    </row>
    <row r="1849" ht="15.75">
      <c r="AD1849" s="5">
        <f t="shared" si="21"/>
        <v>0</v>
      </c>
    </row>
    <row r="1850" ht="15.75">
      <c r="AD1850" s="5">
        <f t="shared" si="21"/>
        <v>0</v>
      </c>
    </row>
    <row r="1851" ht="15.75">
      <c r="AD1851" s="5">
        <f t="shared" si="21"/>
        <v>0</v>
      </c>
    </row>
    <row r="1852" ht="15.75">
      <c r="AD1852" s="5">
        <f t="shared" si="21"/>
        <v>0</v>
      </c>
    </row>
    <row r="1853" ht="15.75">
      <c r="AD1853" s="5">
        <f t="shared" si="21"/>
        <v>0</v>
      </c>
    </row>
    <row r="1854" ht="15.75">
      <c r="AD1854" s="5">
        <f t="shared" si="21"/>
        <v>0</v>
      </c>
    </row>
    <row r="1855" ht="15.75">
      <c r="AD1855" s="5">
        <f t="shared" si="21"/>
        <v>0</v>
      </c>
    </row>
    <row r="1856" ht="15.75">
      <c r="AD1856" s="5">
        <f t="shared" si="21"/>
        <v>0</v>
      </c>
    </row>
    <row r="1857" ht="15.75">
      <c r="AD1857" s="5">
        <f t="shared" si="21"/>
        <v>0</v>
      </c>
    </row>
    <row r="1858" ht="15.75">
      <c r="AD1858" s="5">
        <f t="shared" si="21"/>
        <v>0</v>
      </c>
    </row>
    <row r="1859" ht="15.75">
      <c r="AD1859" s="5">
        <f t="shared" si="21"/>
        <v>0</v>
      </c>
    </row>
    <row r="1860" ht="15.75">
      <c r="AD1860" s="5">
        <f t="shared" si="21"/>
        <v>0</v>
      </c>
    </row>
    <row r="1861" ht="15.75">
      <c r="AD1861" s="5">
        <f t="shared" si="21"/>
        <v>0</v>
      </c>
    </row>
    <row r="1862" ht="15.75">
      <c r="AD1862" s="5">
        <f t="shared" si="21"/>
        <v>0</v>
      </c>
    </row>
    <row r="1863" ht="15.75">
      <c r="AD1863" s="5">
        <f t="shared" si="21"/>
        <v>0</v>
      </c>
    </row>
    <row r="1864" ht="15.75">
      <c r="AD1864" s="5">
        <f t="shared" si="21"/>
        <v>0</v>
      </c>
    </row>
    <row r="1865" ht="15.75">
      <c r="AD1865" s="5">
        <f t="shared" si="21"/>
        <v>0</v>
      </c>
    </row>
    <row r="1866" ht="15.75">
      <c r="AD1866" s="5">
        <f t="shared" si="21"/>
        <v>0</v>
      </c>
    </row>
    <row r="1867" ht="15.75">
      <c r="AD1867" s="5">
        <f t="shared" si="21"/>
        <v>0</v>
      </c>
    </row>
    <row r="1868" ht="15.75">
      <c r="AD1868" s="5">
        <f t="shared" si="21"/>
        <v>0</v>
      </c>
    </row>
    <row r="1869" ht="15.75">
      <c r="AD1869" s="5">
        <f t="shared" si="21"/>
        <v>0</v>
      </c>
    </row>
    <row r="1870" ht="15.75">
      <c r="AD1870" s="5">
        <f t="shared" si="21"/>
        <v>0</v>
      </c>
    </row>
    <row r="1871" ht="15.75">
      <c r="AD1871" s="5">
        <f t="shared" si="21"/>
        <v>0</v>
      </c>
    </row>
    <row r="1872" ht="15.75">
      <c r="AD1872" s="5">
        <f t="shared" si="21"/>
        <v>0</v>
      </c>
    </row>
    <row r="1873" ht="15.75">
      <c r="AD1873" s="5">
        <f t="shared" si="21"/>
        <v>0</v>
      </c>
    </row>
    <row r="1874" ht="15.75">
      <c r="AD1874" s="5">
        <f aca="true" t="shared" si="22" ref="AD1874:AD1937">IF(SUM(N1870:V1870)&lt;&gt;0,1,0)</f>
        <v>0</v>
      </c>
    </row>
    <row r="1875" ht="15.75">
      <c r="AD1875" s="5">
        <f t="shared" si="22"/>
        <v>0</v>
      </c>
    </row>
    <row r="1876" ht="15.75">
      <c r="AD1876" s="5">
        <f t="shared" si="22"/>
        <v>0</v>
      </c>
    </row>
    <row r="1877" ht="15.75">
      <c r="AD1877" s="5">
        <f t="shared" si="22"/>
        <v>0</v>
      </c>
    </row>
    <row r="1878" ht="15.75">
      <c r="AD1878" s="5">
        <f t="shared" si="22"/>
        <v>0</v>
      </c>
    </row>
    <row r="1879" ht="15.75">
      <c r="AD1879" s="5">
        <f t="shared" si="22"/>
        <v>0</v>
      </c>
    </row>
    <row r="1880" ht="15.75">
      <c r="AD1880" s="5">
        <f t="shared" si="22"/>
        <v>0</v>
      </c>
    </row>
    <row r="1881" ht="15.75">
      <c r="AD1881" s="5">
        <f t="shared" si="22"/>
        <v>0</v>
      </c>
    </row>
    <row r="1882" ht="15.75">
      <c r="AD1882" s="5">
        <f t="shared" si="22"/>
        <v>0</v>
      </c>
    </row>
    <row r="1883" ht="15.75">
      <c r="AD1883" s="5">
        <f t="shared" si="22"/>
        <v>0</v>
      </c>
    </row>
    <row r="1884" ht="15.75">
      <c r="AD1884" s="5">
        <f t="shared" si="22"/>
        <v>0</v>
      </c>
    </row>
    <row r="1885" ht="15.75">
      <c r="AD1885" s="5">
        <f t="shared" si="22"/>
        <v>0</v>
      </c>
    </row>
    <row r="1886" ht="15.75">
      <c r="AD1886" s="5">
        <f t="shared" si="22"/>
        <v>0</v>
      </c>
    </row>
    <row r="1887" ht="15.75">
      <c r="AD1887" s="5">
        <f t="shared" si="22"/>
        <v>0</v>
      </c>
    </row>
    <row r="1888" ht="15.75">
      <c r="AD1888" s="5">
        <f t="shared" si="22"/>
        <v>0</v>
      </c>
    </row>
    <row r="1889" ht="15.75">
      <c r="AD1889" s="5">
        <f t="shared" si="22"/>
        <v>0</v>
      </c>
    </row>
    <row r="1890" ht="15.75">
      <c r="AD1890" s="5">
        <f t="shared" si="22"/>
        <v>0</v>
      </c>
    </row>
    <row r="1891" ht="15.75">
      <c r="AD1891" s="5">
        <f t="shared" si="22"/>
        <v>0</v>
      </c>
    </row>
    <row r="1892" ht="15.75">
      <c r="AD1892" s="5">
        <f t="shared" si="22"/>
        <v>0</v>
      </c>
    </row>
    <row r="1893" ht="15.75">
      <c r="AD1893" s="5">
        <f t="shared" si="22"/>
        <v>0</v>
      </c>
    </row>
    <row r="1894" ht="15.75">
      <c r="AD1894" s="5">
        <f t="shared" si="22"/>
        <v>0</v>
      </c>
    </row>
    <row r="1895" ht="15.75">
      <c r="AD1895" s="5">
        <f t="shared" si="22"/>
        <v>0</v>
      </c>
    </row>
    <row r="1896" ht="15.75">
      <c r="AD1896" s="5">
        <f t="shared" si="22"/>
        <v>0</v>
      </c>
    </row>
    <row r="1897" ht="15.75">
      <c r="AD1897" s="5">
        <f t="shared" si="22"/>
        <v>0</v>
      </c>
    </row>
    <row r="1898" ht="15.75">
      <c r="AD1898" s="5">
        <f t="shared" si="22"/>
        <v>0</v>
      </c>
    </row>
    <row r="1899" ht="15.75">
      <c r="AD1899" s="5">
        <f t="shared" si="22"/>
        <v>0</v>
      </c>
    </row>
    <row r="1900" ht="15.75">
      <c r="AD1900" s="5">
        <f t="shared" si="22"/>
        <v>0</v>
      </c>
    </row>
    <row r="1901" ht="15.75">
      <c r="AD1901" s="5">
        <f t="shared" si="22"/>
        <v>0</v>
      </c>
    </row>
    <row r="1902" ht="15.75">
      <c r="AD1902" s="5">
        <f t="shared" si="22"/>
        <v>0</v>
      </c>
    </row>
    <row r="1903" ht="15.75">
      <c r="AD1903" s="5">
        <f t="shared" si="22"/>
        <v>0</v>
      </c>
    </row>
    <row r="1904" ht="15.75">
      <c r="AD1904" s="5">
        <f t="shared" si="22"/>
        <v>0</v>
      </c>
    </row>
    <row r="1905" ht="15.75">
      <c r="AD1905" s="5">
        <f t="shared" si="22"/>
        <v>0</v>
      </c>
    </row>
    <row r="1906" ht="15.75">
      <c r="AD1906" s="5">
        <f t="shared" si="22"/>
        <v>0</v>
      </c>
    </row>
    <row r="1907" ht="15.75">
      <c r="AD1907" s="5">
        <f t="shared" si="22"/>
        <v>0</v>
      </c>
    </row>
    <row r="1908" ht="15.75">
      <c r="AD1908" s="5">
        <f t="shared" si="22"/>
        <v>0</v>
      </c>
    </row>
    <row r="1909" ht="15.75">
      <c r="AD1909" s="5">
        <f t="shared" si="22"/>
        <v>0</v>
      </c>
    </row>
    <row r="1910" ht="15.75">
      <c r="AD1910" s="5">
        <f t="shared" si="22"/>
        <v>0</v>
      </c>
    </row>
    <row r="1911" ht="15.75">
      <c r="AD1911" s="5">
        <f t="shared" si="22"/>
        <v>0</v>
      </c>
    </row>
    <row r="1912" ht="15.75">
      <c r="AD1912" s="5">
        <f t="shared" si="22"/>
        <v>0</v>
      </c>
    </row>
    <row r="1913" ht="15.75">
      <c r="AD1913" s="5">
        <f t="shared" si="22"/>
        <v>0</v>
      </c>
    </row>
    <row r="1914" ht="15.75">
      <c r="AD1914" s="5">
        <f t="shared" si="22"/>
        <v>0</v>
      </c>
    </row>
    <row r="1915" ht="15.75">
      <c r="AD1915" s="5">
        <f t="shared" si="22"/>
        <v>0</v>
      </c>
    </row>
    <row r="1916" ht="15.75">
      <c r="AD1916" s="5">
        <f t="shared" si="22"/>
        <v>0</v>
      </c>
    </row>
    <row r="1917" ht="15.75">
      <c r="AD1917" s="5">
        <f t="shared" si="22"/>
        <v>0</v>
      </c>
    </row>
    <row r="1918" ht="15.75">
      <c r="AD1918" s="5">
        <f t="shared" si="22"/>
        <v>0</v>
      </c>
    </row>
    <row r="1919" ht="15.75">
      <c r="AD1919" s="5">
        <f t="shared" si="22"/>
        <v>0</v>
      </c>
    </row>
    <row r="1920" ht="15.75">
      <c r="AD1920" s="5">
        <f t="shared" si="22"/>
        <v>0</v>
      </c>
    </row>
    <row r="1921" ht="15.75">
      <c r="AD1921" s="5">
        <f t="shared" si="22"/>
        <v>0</v>
      </c>
    </row>
    <row r="1922" ht="15.75">
      <c r="AD1922" s="5">
        <f t="shared" si="22"/>
        <v>0</v>
      </c>
    </row>
    <row r="1923" ht="15.75">
      <c r="AD1923" s="5">
        <f t="shared" si="22"/>
        <v>0</v>
      </c>
    </row>
    <row r="1924" ht="15.75">
      <c r="AD1924" s="5">
        <f t="shared" si="22"/>
        <v>0</v>
      </c>
    </row>
    <row r="1925" ht="15.75">
      <c r="AD1925" s="5">
        <f t="shared" si="22"/>
        <v>0</v>
      </c>
    </row>
    <row r="1926" ht="15.75">
      <c r="AD1926" s="5">
        <f t="shared" si="22"/>
        <v>0</v>
      </c>
    </row>
    <row r="1927" ht="15.75">
      <c r="AD1927" s="5">
        <f t="shared" si="22"/>
        <v>0</v>
      </c>
    </row>
    <row r="1928" ht="15.75">
      <c r="AD1928" s="5">
        <f t="shared" si="22"/>
        <v>0</v>
      </c>
    </row>
    <row r="1929" ht="15.75">
      <c r="AD1929" s="5">
        <f t="shared" si="22"/>
        <v>0</v>
      </c>
    </row>
    <row r="1930" ht="15.75">
      <c r="AD1930" s="5">
        <f t="shared" si="22"/>
        <v>0</v>
      </c>
    </row>
    <row r="1931" ht="15.75">
      <c r="AD1931" s="5">
        <f t="shared" si="22"/>
        <v>0</v>
      </c>
    </row>
    <row r="1932" ht="15.75">
      <c r="AD1932" s="5">
        <f t="shared" si="22"/>
        <v>0</v>
      </c>
    </row>
    <row r="1933" ht="15.75">
      <c r="AD1933" s="5">
        <f t="shared" si="22"/>
        <v>0</v>
      </c>
    </row>
    <row r="1934" ht="15.75">
      <c r="AD1934" s="5">
        <f t="shared" si="22"/>
        <v>0</v>
      </c>
    </row>
    <row r="1935" ht="15.75">
      <c r="AD1935" s="5">
        <f t="shared" si="22"/>
        <v>0</v>
      </c>
    </row>
    <row r="1936" ht="15.75">
      <c r="AD1936" s="5">
        <f t="shared" si="22"/>
        <v>0</v>
      </c>
    </row>
    <row r="1937" ht="15.75">
      <c r="AD1937" s="5">
        <f t="shared" si="22"/>
        <v>0</v>
      </c>
    </row>
    <row r="1938" ht="15.75">
      <c r="AD1938" s="5">
        <f aca="true" t="shared" si="23" ref="AD1938:AD2001">IF(SUM(N1934:V1934)&lt;&gt;0,1,0)</f>
        <v>0</v>
      </c>
    </row>
    <row r="1939" ht="15.75">
      <c r="AD1939" s="5">
        <f t="shared" si="23"/>
        <v>0</v>
      </c>
    </row>
    <row r="1940" ht="15.75">
      <c r="AD1940" s="5">
        <f t="shared" si="23"/>
        <v>0</v>
      </c>
    </row>
    <row r="1941" ht="15.75">
      <c r="AD1941" s="5">
        <f t="shared" si="23"/>
        <v>0</v>
      </c>
    </row>
    <row r="1942" ht="15.75">
      <c r="AD1942" s="5">
        <f t="shared" si="23"/>
        <v>0</v>
      </c>
    </row>
    <row r="1943" ht="15.75">
      <c r="AD1943" s="5">
        <f t="shared" si="23"/>
        <v>0</v>
      </c>
    </row>
    <row r="1944" ht="15.75">
      <c r="AD1944" s="5">
        <f t="shared" si="23"/>
        <v>0</v>
      </c>
    </row>
    <row r="1945" ht="15.75">
      <c r="AD1945" s="5">
        <f t="shared" si="23"/>
        <v>0</v>
      </c>
    </row>
    <row r="1946" ht="15.75">
      <c r="AD1946" s="5">
        <f t="shared" si="23"/>
        <v>0</v>
      </c>
    </row>
    <row r="1947" ht="15.75">
      <c r="AD1947" s="5">
        <f t="shared" si="23"/>
        <v>0</v>
      </c>
    </row>
    <row r="1948" ht="15.75">
      <c r="AD1948" s="5">
        <f t="shared" si="23"/>
        <v>0</v>
      </c>
    </row>
    <row r="1949" ht="15.75">
      <c r="AD1949" s="5">
        <f t="shared" si="23"/>
        <v>0</v>
      </c>
    </row>
    <row r="1950" ht="15.75">
      <c r="AD1950" s="5">
        <f t="shared" si="23"/>
        <v>0</v>
      </c>
    </row>
    <row r="1951" ht="15.75">
      <c r="AD1951" s="5">
        <f t="shared" si="23"/>
        <v>0</v>
      </c>
    </row>
    <row r="1952" ht="15.75">
      <c r="AD1952" s="5">
        <f t="shared" si="23"/>
        <v>0</v>
      </c>
    </row>
    <row r="1953" ht="15.75">
      <c r="AD1953" s="5">
        <f t="shared" si="23"/>
        <v>0</v>
      </c>
    </row>
    <row r="1954" ht="15.75">
      <c r="AD1954" s="5">
        <f t="shared" si="23"/>
        <v>0</v>
      </c>
    </row>
    <row r="1955" ht="15.75">
      <c r="AD1955" s="5">
        <f t="shared" si="23"/>
        <v>0</v>
      </c>
    </row>
    <row r="1956" ht="15.75">
      <c r="AD1956" s="5">
        <f t="shared" si="23"/>
        <v>0</v>
      </c>
    </row>
    <row r="1957" ht="15.75">
      <c r="AD1957" s="5">
        <f t="shared" si="23"/>
        <v>0</v>
      </c>
    </row>
    <row r="1958" ht="15.75">
      <c r="AD1958" s="5">
        <f t="shared" si="23"/>
        <v>0</v>
      </c>
    </row>
    <row r="1959" ht="15.75">
      <c r="AD1959" s="5">
        <f t="shared" si="23"/>
        <v>0</v>
      </c>
    </row>
    <row r="1960" ht="15.75">
      <c r="AD1960" s="5">
        <f t="shared" si="23"/>
        <v>0</v>
      </c>
    </row>
    <row r="1961" ht="15.75">
      <c r="AD1961" s="5">
        <f t="shared" si="23"/>
        <v>0</v>
      </c>
    </row>
    <row r="1962" ht="15.75">
      <c r="AD1962" s="5">
        <f t="shared" si="23"/>
        <v>0</v>
      </c>
    </row>
    <row r="1963" ht="15.75">
      <c r="AD1963" s="5">
        <f t="shared" si="23"/>
        <v>0</v>
      </c>
    </row>
    <row r="1964" ht="15.75">
      <c r="AD1964" s="5">
        <f t="shared" si="23"/>
        <v>0</v>
      </c>
    </row>
    <row r="1965" ht="15.75">
      <c r="AD1965" s="5">
        <f t="shared" si="23"/>
        <v>0</v>
      </c>
    </row>
    <row r="1966" ht="15.75">
      <c r="AD1966" s="5">
        <f t="shared" si="23"/>
        <v>0</v>
      </c>
    </row>
    <row r="1967" ht="15.75">
      <c r="AD1967" s="5">
        <f t="shared" si="23"/>
        <v>0</v>
      </c>
    </row>
    <row r="1968" ht="15.75">
      <c r="AD1968" s="5">
        <f t="shared" si="23"/>
        <v>0</v>
      </c>
    </row>
    <row r="1969" ht="15.75">
      <c r="AD1969" s="5">
        <f t="shared" si="23"/>
        <v>0</v>
      </c>
    </row>
    <row r="1970" ht="15.75">
      <c r="AD1970" s="5">
        <f t="shared" si="23"/>
        <v>0</v>
      </c>
    </row>
    <row r="1971" ht="15.75">
      <c r="AD1971" s="5">
        <f t="shared" si="23"/>
        <v>0</v>
      </c>
    </row>
    <row r="1972" ht="15.75">
      <c r="AD1972" s="5">
        <f t="shared" si="23"/>
        <v>0</v>
      </c>
    </row>
    <row r="1973" ht="15.75">
      <c r="AD1973" s="5">
        <f t="shared" si="23"/>
        <v>0</v>
      </c>
    </row>
    <row r="1974" ht="15.75">
      <c r="AD1974" s="5">
        <f t="shared" si="23"/>
        <v>0</v>
      </c>
    </row>
    <row r="1975" ht="15.75">
      <c r="AD1975" s="5">
        <f t="shared" si="23"/>
        <v>0</v>
      </c>
    </row>
    <row r="1976" ht="15.75">
      <c r="AD1976" s="5">
        <f t="shared" si="23"/>
        <v>0</v>
      </c>
    </row>
    <row r="1977" ht="15.75">
      <c r="AD1977" s="5">
        <f t="shared" si="23"/>
        <v>0</v>
      </c>
    </row>
    <row r="1978" ht="15.75">
      <c r="AD1978" s="5">
        <f t="shared" si="23"/>
        <v>0</v>
      </c>
    </row>
    <row r="1979" ht="15.75">
      <c r="AD1979" s="5">
        <f t="shared" si="23"/>
        <v>0</v>
      </c>
    </row>
    <row r="1980" ht="15.75">
      <c r="AD1980" s="5">
        <f t="shared" si="23"/>
        <v>0</v>
      </c>
    </row>
    <row r="1981" ht="15.75">
      <c r="AD1981" s="5">
        <f t="shared" si="23"/>
        <v>0</v>
      </c>
    </row>
    <row r="1982" ht="15.75">
      <c r="AD1982" s="5">
        <f t="shared" si="23"/>
        <v>0</v>
      </c>
    </row>
    <row r="1983" ht="15.75">
      <c r="AD1983" s="5">
        <f t="shared" si="23"/>
        <v>0</v>
      </c>
    </row>
    <row r="1984" ht="15.75">
      <c r="AD1984" s="5">
        <f t="shared" si="23"/>
        <v>0</v>
      </c>
    </row>
    <row r="1985" ht="15.75">
      <c r="AD1985" s="5">
        <f t="shared" si="23"/>
        <v>0</v>
      </c>
    </row>
    <row r="1986" ht="15.75">
      <c r="AD1986" s="5">
        <f t="shared" si="23"/>
        <v>0</v>
      </c>
    </row>
    <row r="1987" ht="15.75">
      <c r="AD1987" s="5">
        <f t="shared" si="23"/>
        <v>0</v>
      </c>
    </row>
    <row r="1988" ht="15.75">
      <c r="AD1988" s="5">
        <f t="shared" si="23"/>
        <v>0</v>
      </c>
    </row>
    <row r="1989" ht="15.75">
      <c r="AD1989" s="5">
        <f t="shared" si="23"/>
        <v>0</v>
      </c>
    </row>
    <row r="1990" ht="15.75">
      <c r="AD1990" s="5">
        <f t="shared" si="23"/>
        <v>0</v>
      </c>
    </row>
    <row r="1991" ht="15.75">
      <c r="AD1991" s="5">
        <f t="shared" si="23"/>
        <v>0</v>
      </c>
    </row>
    <row r="1992" ht="15.75">
      <c r="AD1992" s="5">
        <f t="shared" si="23"/>
        <v>0</v>
      </c>
    </row>
    <row r="1993" ht="15.75">
      <c r="AD1993" s="5">
        <f t="shared" si="23"/>
        <v>0</v>
      </c>
    </row>
    <row r="1994" ht="15.75">
      <c r="AD1994" s="5">
        <f t="shared" si="23"/>
        <v>0</v>
      </c>
    </row>
    <row r="1995" ht="15.75">
      <c r="AD1995" s="5">
        <f t="shared" si="23"/>
        <v>0</v>
      </c>
    </row>
    <row r="1996" ht="15.75">
      <c r="AD1996" s="5">
        <f t="shared" si="23"/>
        <v>0</v>
      </c>
    </row>
    <row r="1997" ht="15.75">
      <c r="AD1997" s="5">
        <f t="shared" si="23"/>
        <v>0</v>
      </c>
    </row>
    <row r="1998" ht="15.75">
      <c r="AD1998" s="5">
        <f t="shared" si="23"/>
        <v>0</v>
      </c>
    </row>
    <row r="1999" ht="15.75">
      <c r="AD1999" s="5">
        <f t="shared" si="23"/>
        <v>0</v>
      </c>
    </row>
    <row r="2000" ht="15.75">
      <c r="AD2000" s="5">
        <f t="shared" si="23"/>
        <v>0</v>
      </c>
    </row>
    <row r="2001" ht="15.75">
      <c r="AD2001" s="5">
        <f t="shared" si="23"/>
        <v>0</v>
      </c>
    </row>
    <row r="2002" ht="15.75">
      <c r="AD2002" s="5">
        <f aca="true" t="shared" si="24" ref="AD2002:AD2065">IF(SUM(N1998:V1998)&lt;&gt;0,1,0)</f>
        <v>0</v>
      </c>
    </row>
    <row r="2003" ht="15.75">
      <c r="AD2003" s="5">
        <f t="shared" si="24"/>
        <v>0</v>
      </c>
    </row>
    <row r="2004" ht="15.75">
      <c r="AD2004" s="5">
        <f t="shared" si="24"/>
        <v>0</v>
      </c>
    </row>
    <row r="2005" ht="15.75">
      <c r="AD2005" s="5">
        <f t="shared" si="24"/>
        <v>0</v>
      </c>
    </row>
    <row r="2006" ht="15.75">
      <c r="AD2006" s="5">
        <f t="shared" si="24"/>
        <v>0</v>
      </c>
    </row>
    <row r="2007" ht="15.75">
      <c r="AD2007" s="5">
        <f t="shared" si="24"/>
        <v>0</v>
      </c>
    </row>
    <row r="2008" ht="15.75">
      <c r="AD2008" s="5">
        <f t="shared" si="24"/>
        <v>0</v>
      </c>
    </row>
    <row r="2009" ht="15.75">
      <c r="AD2009" s="5">
        <f t="shared" si="24"/>
        <v>0</v>
      </c>
    </row>
    <row r="2010" ht="15.75">
      <c r="AD2010" s="5">
        <f t="shared" si="24"/>
        <v>0</v>
      </c>
    </row>
    <row r="2011" ht="15.75">
      <c r="AD2011" s="5">
        <f t="shared" si="24"/>
        <v>0</v>
      </c>
    </row>
    <row r="2012" ht="15.75">
      <c r="AD2012" s="5">
        <f t="shared" si="24"/>
        <v>0</v>
      </c>
    </row>
    <row r="2013" ht="15.75">
      <c r="AD2013" s="5">
        <f t="shared" si="24"/>
        <v>0</v>
      </c>
    </row>
    <row r="2014" ht="15.75">
      <c r="AD2014" s="5">
        <f t="shared" si="24"/>
        <v>0</v>
      </c>
    </row>
    <row r="2015" ht="15.75">
      <c r="AD2015" s="5">
        <f t="shared" si="24"/>
        <v>0</v>
      </c>
    </row>
    <row r="2016" ht="15.75">
      <c r="AD2016" s="5">
        <f t="shared" si="24"/>
        <v>0</v>
      </c>
    </row>
    <row r="2017" ht="15.75">
      <c r="AD2017" s="5">
        <f t="shared" si="24"/>
        <v>0</v>
      </c>
    </row>
    <row r="2018" ht="15.75">
      <c r="AD2018" s="5">
        <f t="shared" si="24"/>
        <v>0</v>
      </c>
    </row>
    <row r="2019" ht="15.75">
      <c r="AD2019" s="5">
        <f t="shared" si="24"/>
        <v>0</v>
      </c>
    </row>
    <row r="2020" ht="15.75">
      <c r="AD2020" s="5">
        <f t="shared" si="24"/>
        <v>0</v>
      </c>
    </row>
    <row r="2021" ht="15.75">
      <c r="AD2021" s="5">
        <f t="shared" si="24"/>
        <v>0</v>
      </c>
    </row>
    <row r="2022" ht="15.75">
      <c r="AD2022" s="5">
        <f t="shared" si="24"/>
        <v>0</v>
      </c>
    </row>
    <row r="2023" ht="15.75">
      <c r="AD2023" s="5">
        <f t="shared" si="24"/>
        <v>0</v>
      </c>
    </row>
    <row r="2024" ht="15.75">
      <c r="AD2024" s="5">
        <f t="shared" si="24"/>
        <v>0</v>
      </c>
    </row>
    <row r="2025" ht="15.75">
      <c r="AD2025" s="5">
        <f t="shared" si="24"/>
        <v>0</v>
      </c>
    </row>
    <row r="2026" ht="15.75">
      <c r="AD2026" s="5">
        <f t="shared" si="24"/>
        <v>0</v>
      </c>
    </row>
    <row r="2027" ht="15.75">
      <c r="AD2027" s="5">
        <f t="shared" si="24"/>
        <v>0</v>
      </c>
    </row>
    <row r="2028" ht="15.75">
      <c r="AD2028" s="5">
        <f t="shared" si="24"/>
        <v>0</v>
      </c>
    </row>
    <row r="2029" ht="15.75">
      <c r="AD2029" s="5">
        <f t="shared" si="24"/>
        <v>0</v>
      </c>
    </row>
    <row r="2030" ht="15.75">
      <c r="AD2030" s="5">
        <f t="shared" si="24"/>
        <v>0</v>
      </c>
    </row>
    <row r="2031" ht="15.75">
      <c r="AD2031" s="5">
        <f t="shared" si="24"/>
        <v>0</v>
      </c>
    </row>
    <row r="2032" ht="15.75">
      <c r="AD2032" s="5">
        <f t="shared" si="24"/>
        <v>0</v>
      </c>
    </row>
    <row r="2033" ht="15.75">
      <c r="AD2033" s="5">
        <f t="shared" si="24"/>
        <v>0</v>
      </c>
    </row>
    <row r="2034" ht="15.75">
      <c r="AD2034" s="5">
        <f t="shared" si="24"/>
        <v>0</v>
      </c>
    </row>
    <row r="2035" ht="15.75">
      <c r="AD2035" s="5">
        <f t="shared" si="24"/>
        <v>0</v>
      </c>
    </row>
    <row r="2036" ht="15.75">
      <c r="AD2036" s="5">
        <f t="shared" si="24"/>
        <v>0</v>
      </c>
    </row>
    <row r="2037" ht="15.75">
      <c r="AD2037" s="5">
        <f t="shared" si="24"/>
        <v>0</v>
      </c>
    </row>
    <row r="2038" ht="15.75">
      <c r="AD2038" s="5">
        <f t="shared" si="24"/>
        <v>0</v>
      </c>
    </row>
    <row r="2039" ht="15.75">
      <c r="AD2039" s="5">
        <f t="shared" si="24"/>
        <v>0</v>
      </c>
    </row>
    <row r="2040" ht="15.75">
      <c r="AD2040" s="5">
        <f t="shared" si="24"/>
        <v>0</v>
      </c>
    </row>
    <row r="2041" ht="15.75">
      <c r="AD2041" s="5">
        <f t="shared" si="24"/>
        <v>0</v>
      </c>
    </row>
    <row r="2042" ht="15.75">
      <c r="AD2042" s="5">
        <f t="shared" si="24"/>
        <v>0</v>
      </c>
    </row>
    <row r="2043" ht="15.75">
      <c r="AD2043" s="5">
        <f t="shared" si="24"/>
        <v>0</v>
      </c>
    </row>
    <row r="2044" ht="15.75">
      <c r="AD2044" s="5">
        <f t="shared" si="24"/>
        <v>0</v>
      </c>
    </row>
    <row r="2045" ht="15.75">
      <c r="AD2045" s="5">
        <f t="shared" si="24"/>
        <v>0</v>
      </c>
    </row>
    <row r="2046" ht="15.75">
      <c r="AD2046" s="5">
        <f t="shared" si="24"/>
        <v>0</v>
      </c>
    </row>
    <row r="2047" ht="15.75">
      <c r="AD2047" s="5">
        <f t="shared" si="24"/>
        <v>0</v>
      </c>
    </row>
    <row r="2048" ht="15.75">
      <c r="AD2048" s="5">
        <f t="shared" si="24"/>
        <v>0</v>
      </c>
    </row>
    <row r="2049" ht="15.75">
      <c r="AD2049" s="5">
        <f t="shared" si="24"/>
        <v>0</v>
      </c>
    </row>
    <row r="2050" ht="15.75">
      <c r="AD2050" s="5">
        <f t="shared" si="24"/>
        <v>0</v>
      </c>
    </row>
    <row r="2051" ht="15.75">
      <c r="AD2051" s="5">
        <f t="shared" si="24"/>
        <v>0</v>
      </c>
    </row>
    <row r="2052" ht="15.75">
      <c r="AD2052" s="5">
        <f t="shared" si="24"/>
        <v>0</v>
      </c>
    </row>
    <row r="2053" ht="15.75">
      <c r="AD2053" s="5">
        <f t="shared" si="24"/>
        <v>0</v>
      </c>
    </row>
    <row r="2054" ht="15.75">
      <c r="AD2054" s="5">
        <f t="shared" si="24"/>
        <v>0</v>
      </c>
    </row>
    <row r="2055" ht="15.75">
      <c r="AD2055" s="5">
        <f t="shared" si="24"/>
        <v>0</v>
      </c>
    </row>
    <row r="2056" ht="15.75">
      <c r="AD2056" s="5">
        <f t="shared" si="24"/>
        <v>0</v>
      </c>
    </row>
    <row r="2057" ht="15.75">
      <c r="AD2057" s="5">
        <f t="shared" si="24"/>
        <v>0</v>
      </c>
    </row>
    <row r="2058" ht="15.75">
      <c r="AD2058" s="5">
        <f t="shared" si="24"/>
        <v>0</v>
      </c>
    </row>
    <row r="2059" ht="15.75">
      <c r="AD2059" s="5">
        <f t="shared" si="24"/>
        <v>0</v>
      </c>
    </row>
    <row r="2060" ht="15.75">
      <c r="AD2060" s="5">
        <f t="shared" si="24"/>
        <v>0</v>
      </c>
    </row>
    <row r="2061" ht="15.75">
      <c r="AD2061" s="5">
        <f t="shared" si="24"/>
        <v>0</v>
      </c>
    </row>
    <row r="2062" ht="15.75">
      <c r="AD2062" s="5">
        <f t="shared" si="24"/>
        <v>0</v>
      </c>
    </row>
    <row r="2063" ht="15.75">
      <c r="AD2063" s="5">
        <f t="shared" si="24"/>
        <v>0</v>
      </c>
    </row>
    <row r="2064" ht="15.75">
      <c r="AD2064" s="5">
        <f t="shared" si="24"/>
        <v>0</v>
      </c>
    </row>
    <row r="2065" ht="15.75">
      <c r="AD2065" s="5">
        <f t="shared" si="24"/>
        <v>0</v>
      </c>
    </row>
    <row r="2066" ht="15.75">
      <c r="AD2066" s="5">
        <f aca="true" t="shared" si="25" ref="AD2066:AD2129">IF(SUM(N2062:V2062)&lt;&gt;0,1,0)</f>
        <v>0</v>
      </c>
    </row>
    <row r="2067" ht="15.75">
      <c r="AD2067" s="5">
        <f t="shared" si="25"/>
        <v>0</v>
      </c>
    </row>
    <row r="2068" ht="15.75">
      <c r="AD2068" s="5">
        <f t="shared" si="25"/>
        <v>0</v>
      </c>
    </row>
    <row r="2069" ht="15.75">
      <c r="AD2069" s="5">
        <f t="shared" si="25"/>
        <v>0</v>
      </c>
    </row>
    <row r="2070" ht="15.75">
      <c r="AD2070" s="5">
        <f t="shared" si="25"/>
        <v>0</v>
      </c>
    </row>
    <row r="2071" ht="15.75">
      <c r="AD2071" s="5">
        <f t="shared" si="25"/>
        <v>0</v>
      </c>
    </row>
    <row r="2072" ht="15.75">
      <c r="AD2072" s="5">
        <f t="shared" si="25"/>
        <v>0</v>
      </c>
    </row>
    <row r="2073" ht="15.75">
      <c r="AD2073" s="5">
        <f t="shared" si="25"/>
        <v>0</v>
      </c>
    </row>
    <row r="2074" ht="15.75">
      <c r="AD2074" s="5">
        <f t="shared" si="25"/>
        <v>0</v>
      </c>
    </row>
    <row r="2075" ht="15.75">
      <c r="AD2075" s="5">
        <f t="shared" si="25"/>
        <v>0</v>
      </c>
    </row>
    <row r="2076" ht="15.75">
      <c r="AD2076" s="5">
        <f t="shared" si="25"/>
        <v>0</v>
      </c>
    </row>
    <row r="2077" ht="15.75">
      <c r="AD2077" s="5">
        <f t="shared" si="25"/>
        <v>0</v>
      </c>
    </row>
    <row r="2078" ht="15.75">
      <c r="AD2078" s="5">
        <f t="shared" si="25"/>
        <v>0</v>
      </c>
    </row>
    <row r="2079" ht="15.75">
      <c r="AD2079" s="5">
        <f t="shared" si="25"/>
        <v>0</v>
      </c>
    </row>
    <row r="2080" ht="15.75">
      <c r="AD2080" s="5">
        <f t="shared" si="25"/>
        <v>0</v>
      </c>
    </row>
    <row r="2081" ht="15.75">
      <c r="AD2081" s="5">
        <f t="shared" si="25"/>
        <v>0</v>
      </c>
    </row>
    <row r="2082" ht="15.75">
      <c r="AD2082" s="5">
        <f t="shared" si="25"/>
        <v>0</v>
      </c>
    </row>
    <row r="2083" ht="15.75">
      <c r="AD2083" s="5">
        <f t="shared" si="25"/>
        <v>0</v>
      </c>
    </row>
    <row r="2084" ht="15.75">
      <c r="AD2084" s="5">
        <f t="shared" si="25"/>
        <v>0</v>
      </c>
    </row>
    <row r="2085" ht="15.75">
      <c r="AD2085" s="5">
        <f t="shared" si="25"/>
        <v>0</v>
      </c>
    </row>
    <row r="2086" ht="15.75">
      <c r="AD2086" s="5">
        <f t="shared" si="25"/>
        <v>0</v>
      </c>
    </row>
    <row r="2087" ht="15.75">
      <c r="AD2087" s="5">
        <f t="shared" si="25"/>
        <v>0</v>
      </c>
    </row>
    <row r="2088" ht="15.75">
      <c r="AD2088" s="5">
        <f t="shared" si="25"/>
        <v>0</v>
      </c>
    </row>
    <row r="2089" ht="15.75">
      <c r="AD2089" s="5">
        <f t="shared" si="25"/>
        <v>0</v>
      </c>
    </row>
    <row r="2090" ht="15.75">
      <c r="AD2090" s="5">
        <f t="shared" si="25"/>
        <v>0</v>
      </c>
    </row>
    <row r="2091" ht="15.75">
      <c r="AD2091" s="5">
        <f t="shared" si="25"/>
        <v>0</v>
      </c>
    </row>
    <row r="2092" ht="15.75">
      <c r="AD2092" s="5">
        <f t="shared" si="25"/>
        <v>0</v>
      </c>
    </row>
    <row r="2093" ht="15.75">
      <c r="AD2093" s="5">
        <f t="shared" si="25"/>
        <v>0</v>
      </c>
    </row>
    <row r="2094" ht="15.75">
      <c r="AD2094" s="5">
        <f t="shared" si="25"/>
        <v>0</v>
      </c>
    </row>
    <row r="2095" ht="15.75">
      <c r="AD2095" s="5">
        <f t="shared" si="25"/>
        <v>0</v>
      </c>
    </row>
    <row r="2096" ht="15.75">
      <c r="AD2096" s="5">
        <f t="shared" si="25"/>
        <v>0</v>
      </c>
    </row>
    <row r="2097" ht="15.75">
      <c r="AD2097" s="5">
        <f t="shared" si="25"/>
        <v>0</v>
      </c>
    </row>
    <row r="2098" ht="15.75">
      <c r="AD2098" s="5">
        <f t="shared" si="25"/>
        <v>0</v>
      </c>
    </row>
    <row r="2099" ht="15.75">
      <c r="AD2099" s="5">
        <f t="shared" si="25"/>
        <v>0</v>
      </c>
    </row>
    <row r="2100" ht="15.75">
      <c r="AD2100" s="5">
        <f t="shared" si="25"/>
        <v>0</v>
      </c>
    </row>
    <row r="2101" ht="15.75">
      <c r="AD2101" s="5">
        <f t="shared" si="25"/>
        <v>0</v>
      </c>
    </row>
    <row r="2102" ht="15.75">
      <c r="AD2102" s="5">
        <f t="shared" si="25"/>
        <v>0</v>
      </c>
    </row>
    <row r="2103" ht="15.75">
      <c r="AD2103" s="5">
        <f t="shared" si="25"/>
        <v>0</v>
      </c>
    </row>
    <row r="2104" ht="15.75">
      <c r="AD2104" s="5">
        <f t="shared" si="25"/>
        <v>0</v>
      </c>
    </row>
    <row r="2105" ht="15.75">
      <c r="AD2105" s="5">
        <f t="shared" si="25"/>
        <v>0</v>
      </c>
    </row>
    <row r="2106" ht="15.75">
      <c r="AD2106" s="5">
        <f t="shared" si="25"/>
        <v>0</v>
      </c>
    </row>
    <row r="2107" ht="15.75">
      <c r="AD2107" s="5">
        <f t="shared" si="25"/>
        <v>0</v>
      </c>
    </row>
    <row r="2108" ht="15.75">
      <c r="AD2108" s="5">
        <f t="shared" si="25"/>
        <v>0</v>
      </c>
    </row>
    <row r="2109" ht="15.75">
      <c r="AD2109" s="5">
        <f t="shared" si="25"/>
        <v>0</v>
      </c>
    </row>
    <row r="2110" ht="15.75">
      <c r="AD2110" s="5">
        <f t="shared" si="25"/>
        <v>0</v>
      </c>
    </row>
    <row r="2111" ht="15.75">
      <c r="AD2111" s="5">
        <f t="shared" si="25"/>
        <v>0</v>
      </c>
    </row>
    <row r="2112" ht="15.75">
      <c r="AD2112" s="5">
        <f t="shared" si="25"/>
        <v>0</v>
      </c>
    </row>
    <row r="2113" ht="15.75">
      <c r="AD2113" s="5">
        <f t="shared" si="25"/>
        <v>0</v>
      </c>
    </row>
    <row r="2114" ht="15.75">
      <c r="AD2114" s="5">
        <f t="shared" si="25"/>
        <v>0</v>
      </c>
    </row>
    <row r="2115" ht="15.75">
      <c r="AD2115" s="5">
        <f t="shared" si="25"/>
        <v>0</v>
      </c>
    </row>
    <row r="2116" ht="15.75">
      <c r="AD2116" s="5">
        <f t="shared" si="25"/>
        <v>0</v>
      </c>
    </row>
    <row r="2117" ht="15.75">
      <c r="AD2117" s="5">
        <f t="shared" si="25"/>
        <v>0</v>
      </c>
    </row>
    <row r="2118" ht="15.75">
      <c r="AD2118" s="5">
        <f t="shared" si="25"/>
        <v>0</v>
      </c>
    </row>
    <row r="2119" ht="15.75">
      <c r="AD2119" s="5">
        <f t="shared" si="25"/>
        <v>0</v>
      </c>
    </row>
    <row r="2120" ht="15.75">
      <c r="AD2120" s="5">
        <f t="shared" si="25"/>
        <v>0</v>
      </c>
    </row>
    <row r="2121" ht="15.75">
      <c r="AD2121" s="5">
        <f t="shared" si="25"/>
        <v>0</v>
      </c>
    </row>
    <row r="2122" ht="15.75">
      <c r="AD2122" s="5">
        <f t="shared" si="25"/>
        <v>0</v>
      </c>
    </row>
    <row r="2123" ht="15.75">
      <c r="AD2123" s="5">
        <f t="shared" si="25"/>
        <v>0</v>
      </c>
    </row>
    <row r="2124" ht="15.75">
      <c r="AD2124" s="5">
        <f t="shared" si="25"/>
        <v>0</v>
      </c>
    </row>
    <row r="2125" ht="15.75">
      <c r="AD2125" s="5">
        <f t="shared" si="25"/>
        <v>0</v>
      </c>
    </row>
    <row r="2126" ht="15.75">
      <c r="AD2126" s="5">
        <f t="shared" si="25"/>
        <v>0</v>
      </c>
    </row>
    <row r="2127" ht="15.75">
      <c r="AD2127" s="5">
        <f t="shared" si="25"/>
        <v>0</v>
      </c>
    </row>
    <row r="2128" ht="15.75">
      <c r="AD2128" s="5">
        <f t="shared" si="25"/>
        <v>0</v>
      </c>
    </row>
    <row r="2129" ht="15.75">
      <c r="AD2129" s="5">
        <f t="shared" si="25"/>
        <v>0</v>
      </c>
    </row>
    <row r="2130" ht="15.75">
      <c r="AD2130" s="5">
        <f aca="true" t="shared" si="26" ref="AD2130:AD2193">IF(SUM(N2126:V2126)&lt;&gt;0,1,0)</f>
        <v>0</v>
      </c>
    </row>
    <row r="2131" ht="15.75">
      <c r="AD2131" s="5">
        <f t="shared" si="26"/>
        <v>0</v>
      </c>
    </row>
    <row r="2132" ht="15.75">
      <c r="AD2132" s="5">
        <f t="shared" si="26"/>
        <v>0</v>
      </c>
    </row>
    <row r="2133" ht="15.75">
      <c r="AD2133" s="5">
        <f t="shared" si="26"/>
        <v>0</v>
      </c>
    </row>
    <row r="2134" ht="15.75">
      <c r="AD2134" s="5">
        <f t="shared" si="26"/>
        <v>0</v>
      </c>
    </row>
    <row r="2135" ht="15.75">
      <c r="AD2135" s="5">
        <f t="shared" si="26"/>
        <v>0</v>
      </c>
    </row>
    <row r="2136" ht="15.75">
      <c r="AD2136" s="5">
        <f t="shared" si="26"/>
        <v>0</v>
      </c>
    </row>
    <row r="2137" ht="15.75">
      <c r="AD2137" s="5">
        <f t="shared" si="26"/>
        <v>0</v>
      </c>
    </row>
    <row r="2138" ht="15.75">
      <c r="AD2138" s="5">
        <f t="shared" si="26"/>
        <v>0</v>
      </c>
    </row>
    <row r="2139" ht="15.75">
      <c r="AD2139" s="5">
        <f t="shared" si="26"/>
        <v>0</v>
      </c>
    </row>
    <row r="2140" ht="15.75">
      <c r="AD2140" s="5">
        <f t="shared" si="26"/>
        <v>0</v>
      </c>
    </row>
    <row r="2141" ht="15.75">
      <c r="AD2141" s="5">
        <f t="shared" si="26"/>
        <v>0</v>
      </c>
    </row>
    <row r="2142" ht="15.75">
      <c r="AD2142" s="5">
        <f t="shared" si="26"/>
        <v>0</v>
      </c>
    </row>
    <row r="2143" ht="15.75">
      <c r="AD2143" s="5">
        <f t="shared" si="26"/>
        <v>0</v>
      </c>
    </row>
    <row r="2144" ht="15.75">
      <c r="AD2144" s="5">
        <f t="shared" si="26"/>
        <v>0</v>
      </c>
    </row>
    <row r="2145" ht="15.75">
      <c r="AD2145" s="5">
        <f t="shared" si="26"/>
        <v>0</v>
      </c>
    </row>
    <row r="2146" ht="15.75">
      <c r="AD2146" s="5">
        <f t="shared" si="26"/>
        <v>0</v>
      </c>
    </row>
    <row r="2147" ht="15.75">
      <c r="AD2147" s="5">
        <f t="shared" si="26"/>
        <v>0</v>
      </c>
    </row>
    <row r="2148" ht="15.75">
      <c r="AD2148" s="5">
        <f t="shared" si="26"/>
        <v>0</v>
      </c>
    </row>
    <row r="2149" ht="15.75">
      <c r="AD2149" s="5">
        <f t="shared" si="26"/>
        <v>0</v>
      </c>
    </row>
    <row r="2150" ht="15.75">
      <c r="AD2150" s="5">
        <f t="shared" si="26"/>
        <v>0</v>
      </c>
    </row>
    <row r="2151" ht="15.75">
      <c r="AD2151" s="5">
        <f t="shared" si="26"/>
        <v>0</v>
      </c>
    </row>
    <row r="2152" ht="15.75">
      <c r="AD2152" s="5">
        <f t="shared" si="26"/>
        <v>0</v>
      </c>
    </row>
    <row r="2153" ht="15.75">
      <c r="AD2153" s="5">
        <f t="shared" si="26"/>
        <v>0</v>
      </c>
    </row>
    <row r="2154" ht="15.75">
      <c r="AD2154" s="5">
        <f t="shared" si="26"/>
        <v>0</v>
      </c>
    </row>
    <row r="2155" ht="15.75">
      <c r="AD2155" s="5">
        <f t="shared" si="26"/>
        <v>0</v>
      </c>
    </row>
    <row r="2156" ht="15.75">
      <c r="AD2156" s="5">
        <f t="shared" si="26"/>
        <v>0</v>
      </c>
    </row>
    <row r="2157" ht="15.75">
      <c r="AD2157" s="5">
        <f t="shared" si="26"/>
        <v>0</v>
      </c>
    </row>
    <row r="2158" ht="15.75">
      <c r="AD2158" s="5">
        <f t="shared" si="26"/>
        <v>0</v>
      </c>
    </row>
    <row r="2159" ht="15.75">
      <c r="AD2159" s="5">
        <f t="shared" si="26"/>
        <v>0</v>
      </c>
    </row>
    <row r="2160" ht="15.75">
      <c r="AD2160" s="5">
        <f t="shared" si="26"/>
        <v>0</v>
      </c>
    </row>
    <row r="2161" ht="15.75">
      <c r="AD2161" s="5">
        <f t="shared" si="26"/>
        <v>0</v>
      </c>
    </row>
    <row r="2162" ht="15.75">
      <c r="AD2162" s="5">
        <f t="shared" si="26"/>
        <v>0</v>
      </c>
    </row>
    <row r="2163" ht="15.75">
      <c r="AD2163" s="5">
        <f t="shared" si="26"/>
        <v>0</v>
      </c>
    </row>
    <row r="2164" ht="15.75">
      <c r="AD2164" s="5">
        <f t="shared" si="26"/>
        <v>0</v>
      </c>
    </row>
    <row r="2165" ht="15.75">
      <c r="AD2165" s="5">
        <f t="shared" si="26"/>
        <v>0</v>
      </c>
    </row>
    <row r="2166" ht="15.75">
      <c r="AD2166" s="5">
        <f t="shared" si="26"/>
        <v>0</v>
      </c>
    </row>
    <row r="2167" ht="15.75">
      <c r="AD2167" s="5">
        <f t="shared" si="26"/>
        <v>0</v>
      </c>
    </row>
    <row r="2168" ht="15.75">
      <c r="AD2168" s="5">
        <f t="shared" si="26"/>
        <v>0</v>
      </c>
    </row>
    <row r="2169" ht="15.75">
      <c r="AD2169" s="5">
        <f t="shared" si="26"/>
        <v>0</v>
      </c>
    </row>
    <row r="2170" ht="15.75">
      <c r="AD2170" s="5">
        <f t="shared" si="26"/>
        <v>0</v>
      </c>
    </row>
    <row r="2171" ht="15.75">
      <c r="AD2171" s="5">
        <f t="shared" si="26"/>
        <v>0</v>
      </c>
    </row>
    <row r="2172" ht="15.75">
      <c r="AD2172" s="5">
        <f t="shared" si="26"/>
        <v>0</v>
      </c>
    </row>
    <row r="2173" ht="15.75">
      <c r="AD2173" s="5">
        <f t="shared" si="26"/>
        <v>0</v>
      </c>
    </row>
    <row r="2174" ht="15.75">
      <c r="AD2174" s="5">
        <f t="shared" si="26"/>
        <v>0</v>
      </c>
    </row>
    <row r="2175" ht="15.75">
      <c r="AD2175" s="5">
        <f t="shared" si="26"/>
        <v>0</v>
      </c>
    </row>
    <row r="2176" ht="15.75">
      <c r="AD2176" s="5">
        <f t="shared" si="26"/>
        <v>0</v>
      </c>
    </row>
    <row r="2177" ht="15.75">
      <c r="AD2177" s="5">
        <f t="shared" si="26"/>
        <v>0</v>
      </c>
    </row>
    <row r="2178" ht="15.75">
      <c r="AD2178" s="5">
        <f t="shared" si="26"/>
        <v>0</v>
      </c>
    </row>
    <row r="2179" ht="15.75">
      <c r="AD2179" s="5">
        <f t="shared" si="26"/>
        <v>0</v>
      </c>
    </row>
    <row r="2180" ht="15.75">
      <c r="AD2180" s="5">
        <f t="shared" si="26"/>
        <v>0</v>
      </c>
    </row>
    <row r="2181" ht="15.75">
      <c r="AD2181" s="5">
        <f t="shared" si="26"/>
        <v>0</v>
      </c>
    </row>
    <row r="2182" ht="15.75">
      <c r="AD2182" s="5">
        <f t="shared" si="26"/>
        <v>0</v>
      </c>
    </row>
    <row r="2183" ht="15.75">
      <c r="AD2183" s="5">
        <f t="shared" si="26"/>
        <v>0</v>
      </c>
    </row>
    <row r="2184" ht="15.75">
      <c r="AD2184" s="5">
        <f t="shared" si="26"/>
        <v>0</v>
      </c>
    </row>
    <row r="2185" ht="15.75">
      <c r="AD2185" s="5">
        <f t="shared" si="26"/>
        <v>0</v>
      </c>
    </row>
    <row r="2186" ht="15.75">
      <c r="AD2186" s="5">
        <f t="shared" si="26"/>
        <v>0</v>
      </c>
    </row>
    <row r="2187" ht="15.75">
      <c r="AD2187" s="5">
        <f t="shared" si="26"/>
        <v>0</v>
      </c>
    </row>
    <row r="2188" ht="15.75">
      <c r="AD2188" s="5">
        <f t="shared" si="26"/>
        <v>0</v>
      </c>
    </row>
    <row r="2189" ht="15.75">
      <c r="AD2189" s="5">
        <f t="shared" si="26"/>
        <v>0</v>
      </c>
    </row>
    <row r="2190" ht="15.75">
      <c r="AD2190" s="5">
        <f t="shared" si="26"/>
        <v>0</v>
      </c>
    </row>
    <row r="2191" ht="15.75">
      <c r="AD2191" s="5">
        <f t="shared" si="26"/>
        <v>0</v>
      </c>
    </row>
    <row r="2192" ht="15.75">
      <c r="AD2192" s="5">
        <f t="shared" si="26"/>
        <v>0</v>
      </c>
    </row>
    <row r="2193" ht="15.75">
      <c r="AD2193" s="5">
        <f t="shared" si="26"/>
        <v>0</v>
      </c>
    </row>
    <row r="2194" ht="15.75">
      <c r="AD2194" s="5">
        <f aca="true" t="shared" si="27" ref="AD2194:AD2257">IF(SUM(N2190:V2190)&lt;&gt;0,1,0)</f>
        <v>0</v>
      </c>
    </row>
    <row r="2195" ht="15.75">
      <c r="AD2195" s="5">
        <f t="shared" si="27"/>
        <v>0</v>
      </c>
    </row>
    <row r="2196" ht="15.75">
      <c r="AD2196" s="5">
        <f t="shared" si="27"/>
        <v>0</v>
      </c>
    </row>
    <row r="2197" ht="15.75">
      <c r="AD2197" s="5">
        <f t="shared" si="27"/>
        <v>0</v>
      </c>
    </row>
    <row r="2198" ht="15.75">
      <c r="AD2198" s="5">
        <f t="shared" si="27"/>
        <v>0</v>
      </c>
    </row>
    <row r="2199" ht="15.75">
      <c r="AD2199" s="5">
        <f t="shared" si="27"/>
        <v>0</v>
      </c>
    </row>
    <row r="2200" ht="15.75">
      <c r="AD2200" s="5">
        <f t="shared" si="27"/>
        <v>0</v>
      </c>
    </row>
    <row r="2201" ht="15.75">
      <c r="AD2201" s="5">
        <f t="shared" si="27"/>
        <v>0</v>
      </c>
    </row>
    <row r="2202" ht="15.75">
      <c r="AD2202" s="5">
        <f t="shared" si="27"/>
        <v>0</v>
      </c>
    </row>
    <row r="2203" ht="15.75">
      <c r="AD2203" s="5">
        <f t="shared" si="27"/>
        <v>0</v>
      </c>
    </row>
    <row r="2204" ht="15.75">
      <c r="AD2204" s="5">
        <f t="shared" si="27"/>
        <v>0</v>
      </c>
    </row>
    <row r="2205" ht="15.75">
      <c r="AD2205" s="5">
        <f t="shared" si="27"/>
        <v>0</v>
      </c>
    </row>
    <row r="2206" ht="15.75">
      <c r="AD2206" s="5">
        <f t="shared" si="27"/>
        <v>0</v>
      </c>
    </row>
    <row r="2207" ht="15.75">
      <c r="AD2207" s="5">
        <f t="shared" si="27"/>
        <v>0</v>
      </c>
    </row>
    <row r="2208" ht="15.75">
      <c r="AD2208" s="5">
        <f t="shared" si="27"/>
        <v>0</v>
      </c>
    </row>
    <row r="2209" ht="15.75">
      <c r="AD2209" s="5">
        <f t="shared" si="27"/>
        <v>0</v>
      </c>
    </row>
    <row r="2210" ht="15.75">
      <c r="AD2210" s="5">
        <f t="shared" si="27"/>
        <v>0</v>
      </c>
    </row>
    <row r="2211" ht="15.75">
      <c r="AD2211" s="5">
        <f t="shared" si="27"/>
        <v>0</v>
      </c>
    </row>
    <row r="2212" ht="15.75">
      <c r="AD2212" s="5">
        <f t="shared" si="27"/>
        <v>0</v>
      </c>
    </row>
    <row r="2213" ht="15.75">
      <c r="AD2213" s="5">
        <f t="shared" si="27"/>
        <v>0</v>
      </c>
    </row>
    <row r="2214" ht="15.75">
      <c r="AD2214" s="5">
        <f t="shared" si="27"/>
        <v>0</v>
      </c>
    </row>
    <row r="2215" ht="15.75">
      <c r="AD2215" s="5">
        <f t="shared" si="27"/>
        <v>0</v>
      </c>
    </row>
    <row r="2216" ht="15.75">
      <c r="AD2216" s="5">
        <f t="shared" si="27"/>
        <v>0</v>
      </c>
    </row>
    <row r="2217" ht="15.75">
      <c r="AD2217" s="5">
        <f t="shared" si="27"/>
        <v>0</v>
      </c>
    </row>
    <row r="2218" ht="15.75">
      <c r="AD2218" s="5">
        <f t="shared" si="27"/>
        <v>0</v>
      </c>
    </row>
    <row r="2219" ht="15.75">
      <c r="AD2219" s="5">
        <f t="shared" si="27"/>
        <v>0</v>
      </c>
    </row>
    <row r="2220" ht="15.75">
      <c r="AD2220" s="5">
        <f t="shared" si="27"/>
        <v>0</v>
      </c>
    </row>
    <row r="2221" ht="15.75">
      <c r="AD2221" s="5">
        <f t="shared" si="27"/>
        <v>0</v>
      </c>
    </row>
    <row r="2222" ht="15.75">
      <c r="AD2222" s="5">
        <f t="shared" si="27"/>
        <v>0</v>
      </c>
    </row>
    <row r="2223" ht="15.75">
      <c r="AD2223" s="5">
        <f t="shared" si="27"/>
        <v>0</v>
      </c>
    </row>
    <row r="2224" ht="15.75">
      <c r="AD2224" s="5">
        <f t="shared" si="27"/>
        <v>0</v>
      </c>
    </row>
    <row r="2225" ht="15.75">
      <c r="AD2225" s="5">
        <f t="shared" si="27"/>
        <v>0</v>
      </c>
    </row>
    <row r="2226" ht="15.75">
      <c r="AD2226" s="5">
        <f t="shared" si="27"/>
        <v>0</v>
      </c>
    </row>
    <row r="2227" ht="15.75">
      <c r="AD2227" s="5">
        <f t="shared" si="27"/>
        <v>0</v>
      </c>
    </row>
    <row r="2228" ht="15.75">
      <c r="AD2228" s="5">
        <f t="shared" si="27"/>
        <v>0</v>
      </c>
    </row>
    <row r="2229" ht="15.75">
      <c r="AD2229" s="5">
        <f t="shared" si="27"/>
        <v>0</v>
      </c>
    </row>
    <row r="2230" ht="15.75">
      <c r="AD2230" s="5">
        <f t="shared" si="27"/>
        <v>0</v>
      </c>
    </row>
    <row r="2231" ht="15.75">
      <c r="AD2231" s="5">
        <f t="shared" si="27"/>
        <v>0</v>
      </c>
    </row>
    <row r="2232" ht="15.75">
      <c r="AD2232" s="5">
        <f t="shared" si="27"/>
        <v>0</v>
      </c>
    </row>
    <row r="2233" ht="15.75">
      <c r="AD2233" s="5">
        <f t="shared" si="27"/>
        <v>0</v>
      </c>
    </row>
    <row r="2234" ht="15.75">
      <c r="AD2234" s="5">
        <f t="shared" si="27"/>
        <v>0</v>
      </c>
    </row>
    <row r="2235" ht="15.75">
      <c r="AD2235" s="5">
        <f t="shared" si="27"/>
        <v>0</v>
      </c>
    </row>
    <row r="2236" ht="15.75">
      <c r="AD2236" s="5">
        <f t="shared" si="27"/>
        <v>0</v>
      </c>
    </row>
    <row r="2237" ht="15.75">
      <c r="AD2237" s="5">
        <f t="shared" si="27"/>
        <v>0</v>
      </c>
    </row>
    <row r="2238" ht="15.75">
      <c r="AD2238" s="5">
        <f t="shared" si="27"/>
        <v>0</v>
      </c>
    </row>
    <row r="2239" ht="15.75">
      <c r="AD2239" s="5">
        <f t="shared" si="27"/>
        <v>0</v>
      </c>
    </row>
    <row r="2240" ht="15.75">
      <c r="AD2240" s="5">
        <f t="shared" si="27"/>
        <v>0</v>
      </c>
    </row>
    <row r="2241" ht="15.75">
      <c r="AD2241" s="5">
        <f t="shared" si="27"/>
        <v>0</v>
      </c>
    </row>
    <row r="2242" ht="15.75">
      <c r="AD2242" s="5">
        <f t="shared" si="27"/>
        <v>0</v>
      </c>
    </row>
    <row r="2243" ht="15.75">
      <c r="AD2243" s="5">
        <f t="shared" si="27"/>
        <v>0</v>
      </c>
    </row>
    <row r="2244" ht="15.75">
      <c r="AD2244" s="5">
        <f t="shared" si="27"/>
        <v>0</v>
      </c>
    </row>
    <row r="2245" ht="15.75">
      <c r="AD2245" s="5">
        <f t="shared" si="27"/>
        <v>0</v>
      </c>
    </row>
    <row r="2246" ht="15.75">
      <c r="AD2246" s="5">
        <f t="shared" si="27"/>
        <v>0</v>
      </c>
    </row>
    <row r="2247" ht="15.75">
      <c r="AD2247" s="5">
        <f t="shared" si="27"/>
        <v>0</v>
      </c>
    </row>
    <row r="2248" ht="15.75">
      <c r="AD2248" s="5">
        <f t="shared" si="27"/>
        <v>0</v>
      </c>
    </row>
    <row r="2249" ht="15.75">
      <c r="AD2249" s="5">
        <f t="shared" si="27"/>
        <v>0</v>
      </c>
    </row>
    <row r="2250" ht="15.75">
      <c r="AD2250" s="5">
        <f t="shared" si="27"/>
        <v>0</v>
      </c>
    </row>
    <row r="2251" ht="15.75">
      <c r="AD2251" s="5">
        <f t="shared" si="27"/>
        <v>0</v>
      </c>
    </row>
    <row r="2252" ht="15.75">
      <c r="AD2252" s="5">
        <f t="shared" si="27"/>
        <v>0</v>
      </c>
    </row>
    <row r="2253" ht="15.75">
      <c r="AD2253" s="5">
        <f t="shared" si="27"/>
        <v>0</v>
      </c>
    </row>
    <row r="2254" ht="15.75">
      <c r="AD2254" s="5">
        <f t="shared" si="27"/>
        <v>0</v>
      </c>
    </row>
    <row r="2255" ht="15.75">
      <c r="AD2255" s="5">
        <f t="shared" si="27"/>
        <v>0</v>
      </c>
    </row>
    <row r="2256" ht="15.75">
      <c r="AD2256" s="5">
        <f t="shared" si="27"/>
        <v>0</v>
      </c>
    </row>
    <row r="2257" ht="15.75">
      <c r="AD2257" s="5">
        <f t="shared" si="27"/>
        <v>0</v>
      </c>
    </row>
    <row r="2258" ht="15.75">
      <c r="AD2258" s="5">
        <f aca="true" t="shared" si="28" ref="AD2258:AD2321">IF(SUM(N2254:V2254)&lt;&gt;0,1,0)</f>
        <v>0</v>
      </c>
    </row>
    <row r="2259" ht="15.75">
      <c r="AD2259" s="5">
        <f t="shared" si="28"/>
        <v>0</v>
      </c>
    </row>
    <row r="2260" ht="15.75">
      <c r="AD2260" s="5">
        <f t="shared" si="28"/>
        <v>0</v>
      </c>
    </row>
    <row r="2261" ht="15.75">
      <c r="AD2261" s="5">
        <f t="shared" si="28"/>
        <v>0</v>
      </c>
    </row>
    <row r="2262" ht="15.75">
      <c r="AD2262" s="5">
        <f t="shared" si="28"/>
        <v>0</v>
      </c>
    </row>
    <row r="2263" ht="15.75">
      <c r="AD2263" s="5">
        <f t="shared" si="28"/>
        <v>0</v>
      </c>
    </row>
    <row r="2264" ht="15.75">
      <c r="AD2264" s="5">
        <f t="shared" si="28"/>
        <v>0</v>
      </c>
    </row>
    <row r="2265" ht="15.75">
      <c r="AD2265" s="5">
        <f t="shared" si="28"/>
        <v>0</v>
      </c>
    </row>
    <row r="2266" ht="15.75">
      <c r="AD2266" s="5">
        <f t="shared" si="28"/>
        <v>0</v>
      </c>
    </row>
    <row r="2267" ht="15.75">
      <c r="AD2267" s="5">
        <f t="shared" si="28"/>
        <v>0</v>
      </c>
    </row>
    <row r="2268" ht="15.75">
      <c r="AD2268" s="5">
        <f t="shared" si="28"/>
        <v>0</v>
      </c>
    </row>
    <row r="2269" ht="15.75">
      <c r="AD2269" s="5">
        <f t="shared" si="28"/>
        <v>0</v>
      </c>
    </row>
    <row r="2270" ht="15.75">
      <c r="AD2270" s="5">
        <f t="shared" si="28"/>
        <v>0</v>
      </c>
    </row>
    <row r="2271" ht="15.75">
      <c r="AD2271" s="5">
        <f t="shared" si="28"/>
        <v>0</v>
      </c>
    </row>
    <row r="2272" ht="15.75">
      <c r="AD2272" s="5">
        <f t="shared" si="28"/>
        <v>0</v>
      </c>
    </row>
    <row r="2273" ht="15.75">
      <c r="AD2273" s="5">
        <f t="shared" si="28"/>
        <v>0</v>
      </c>
    </row>
    <row r="2274" ht="15.75">
      <c r="AD2274" s="5">
        <f t="shared" si="28"/>
        <v>0</v>
      </c>
    </row>
    <row r="2275" ht="15.75">
      <c r="AD2275" s="5">
        <f t="shared" si="28"/>
        <v>0</v>
      </c>
    </row>
    <row r="2276" ht="15.75">
      <c r="AD2276" s="5">
        <f t="shared" si="28"/>
        <v>0</v>
      </c>
    </row>
    <row r="2277" ht="15.75">
      <c r="AD2277" s="5">
        <f t="shared" si="28"/>
        <v>0</v>
      </c>
    </row>
    <row r="2278" ht="15.75">
      <c r="AD2278" s="5">
        <f t="shared" si="28"/>
        <v>0</v>
      </c>
    </row>
    <row r="2279" ht="15.75">
      <c r="AD2279" s="5">
        <f t="shared" si="28"/>
        <v>0</v>
      </c>
    </row>
    <row r="2280" ht="15.75">
      <c r="AD2280" s="5">
        <f t="shared" si="28"/>
        <v>0</v>
      </c>
    </row>
    <row r="2281" ht="15.75">
      <c r="AD2281" s="5">
        <f t="shared" si="28"/>
        <v>0</v>
      </c>
    </row>
    <row r="2282" ht="15.75">
      <c r="AD2282" s="5">
        <f t="shared" si="28"/>
        <v>0</v>
      </c>
    </row>
    <row r="2283" ht="15.75">
      <c r="AD2283" s="5">
        <f t="shared" si="28"/>
        <v>0</v>
      </c>
    </row>
    <row r="2284" ht="15.75">
      <c r="AD2284" s="5">
        <f t="shared" si="28"/>
        <v>0</v>
      </c>
    </row>
    <row r="2285" ht="15.75">
      <c r="AD2285" s="5">
        <f t="shared" si="28"/>
        <v>0</v>
      </c>
    </row>
    <row r="2286" ht="15.75">
      <c r="AD2286" s="5">
        <f t="shared" si="28"/>
        <v>0</v>
      </c>
    </row>
    <row r="2287" ht="15.75">
      <c r="AD2287" s="5">
        <f t="shared" si="28"/>
        <v>0</v>
      </c>
    </row>
    <row r="2288" ht="15.75">
      <c r="AD2288" s="5">
        <f t="shared" si="28"/>
        <v>0</v>
      </c>
    </row>
    <row r="2289" ht="15.75">
      <c r="AD2289" s="5">
        <f t="shared" si="28"/>
        <v>0</v>
      </c>
    </row>
    <row r="2290" ht="15.75">
      <c r="AD2290" s="5">
        <f t="shared" si="28"/>
        <v>0</v>
      </c>
    </row>
    <row r="2291" ht="15.75">
      <c r="AD2291" s="5">
        <f t="shared" si="28"/>
        <v>0</v>
      </c>
    </row>
    <row r="2292" ht="15.75">
      <c r="AD2292" s="5">
        <f t="shared" si="28"/>
        <v>0</v>
      </c>
    </row>
    <row r="2293" ht="15.75">
      <c r="AD2293" s="5">
        <f t="shared" si="28"/>
        <v>0</v>
      </c>
    </row>
    <row r="2294" ht="15.75">
      <c r="AD2294" s="5">
        <f t="shared" si="28"/>
        <v>0</v>
      </c>
    </row>
    <row r="2295" ht="15.75">
      <c r="AD2295" s="5">
        <f t="shared" si="28"/>
        <v>0</v>
      </c>
    </row>
    <row r="2296" ht="15.75">
      <c r="AD2296" s="5">
        <f t="shared" si="28"/>
        <v>0</v>
      </c>
    </row>
    <row r="2297" ht="15.75">
      <c r="AD2297" s="5">
        <f t="shared" si="28"/>
        <v>0</v>
      </c>
    </row>
    <row r="2298" ht="15.75">
      <c r="AD2298" s="5">
        <f t="shared" si="28"/>
        <v>0</v>
      </c>
    </row>
    <row r="2299" ht="15.75">
      <c r="AD2299" s="5">
        <f t="shared" si="28"/>
        <v>0</v>
      </c>
    </row>
    <row r="2300" ht="15.75">
      <c r="AD2300" s="5">
        <f t="shared" si="28"/>
        <v>0</v>
      </c>
    </row>
    <row r="2301" ht="15.75">
      <c r="AD2301" s="5">
        <f t="shared" si="28"/>
        <v>0</v>
      </c>
    </row>
    <row r="2302" ht="15.75">
      <c r="AD2302" s="5">
        <f t="shared" si="28"/>
        <v>0</v>
      </c>
    </row>
    <row r="2303" ht="15.75">
      <c r="AD2303" s="5">
        <f t="shared" si="28"/>
        <v>0</v>
      </c>
    </row>
    <row r="2304" ht="15.75">
      <c r="AD2304" s="5">
        <f t="shared" si="28"/>
        <v>0</v>
      </c>
    </row>
    <row r="2305" ht="15.75">
      <c r="AD2305" s="5">
        <f t="shared" si="28"/>
        <v>0</v>
      </c>
    </row>
    <row r="2306" ht="15.75">
      <c r="AD2306" s="5">
        <f t="shared" si="28"/>
        <v>0</v>
      </c>
    </row>
    <row r="2307" ht="15.75">
      <c r="AD2307" s="5">
        <f t="shared" si="28"/>
        <v>0</v>
      </c>
    </row>
    <row r="2308" ht="15.75">
      <c r="AD2308" s="5">
        <f t="shared" si="28"/>
        <v>0</v>
      </c>
    </row>
    <row r="2309" ht="15.75">
      <c r="AD2309" s="5">
        <f t="shared" si="28"/>
        <v>0</v>
      </c>
    </row>
    <row r="2310" ht="15.75">
      <c r="AD2310" s="5">
        <f t="shared" si="28"/>
        <v>0</v>
      </c>
    </row>
    <row r="2311" ht="15.75">
      <c r="AD2311" s="5">
        <f t="shared" si="28"/>
        <v>0</v>
      </c>
    </row>
    <row r="2312" ht="15.75">
      <c r="AD2312" s="5">
        <f t="shared" si="28"/>
        <v>0</v>
      </c>
    </row>
    <row r="2313" ht="15.75">
      <c r="AD2313" s="5">
        <f t="shared" si="28"/>
        <v>0</v>
      </c>
    </row>
    <row r="2314" ht="15.75">
      <c r="AD2314" s="5">
        <f t="shared" si="28"/>
        <v>0</v>
      </c>
    </row>
    <row r="2315" ht="15.75">
      <c r="AD2315" s="5">
        <f t="shared" si="28"/>
        <v>0</v>
      </c>
    </row>
    <row r="2316" ht="15.75">
      <c r="AD2316" s="5">
        <f t="shared" si="28"/>
        <v>0</v>
      </c>
    </row>
    <row r="2317" ht="15.75">
      <c r="AD2317" s="5">
        <f t="shared" si="28"/>
        <v>0</v>
      </c>
    </row>
    <row r="2318" ht="15.75">
      <c r="AD2318" s="5">
        <f t="shared" si="28"/>
        <v>0</v>
      </c>
    </row>
    <row r="2319" ht="15.75">
      <c r="AD2319" s="5">
        <f t="shared" si="28"/>
        <v>0</v>
      </c>
    </row>
    <row r="2320" ht="15.75">
      <c r="AD2320" s="5">
        <f t="shared" si="28"/>
        <v>0</v>
      </c>
    </row>
    <row r="2321" ht="15.75">
      <c r="AD2321" s="5">
        <f t="shared" si="28"/>
        <v>0</v>
      </c>
    </row>
    <row r="2322" ht="15.75">
      <c r="AD2322" s="5">
        <f aca="true" t="shared" si="29" ref="AD2322:AD2385">IF(SUM(N2318:V2318)&lt;&gt;0,1,0)</f>
        <v>0</v>
      </c>
    </row>
    <row r="2323" ht="15.75">
      <c r="AD2323" s="5">
        <f t="shared" si="29"/>
        <v>0</v>
      </c>
    </row>
    <row r="2324" ht="15.75">
      <c r="AD2324" s="5">
        <f t="shared" si="29"/>
        <v>0</v>
      </c>
    </row>
    <row r="2325" ht="15.75">
      <c r="AD2325" s="5">
        <f t="shared" si="29"/>
        <v>0</v>
      </c>
    </row>
    <row r="2326" ht="15.75">
      <c r="AD2326" s="5">
        <f t="shared" si="29"/>
        <v>0</v>
      </c>
    </row>
    <row r="2327" ht="15.75">
      <c r="AD2327" s="5">
        <f t="shared" si="29"/>
        <v>0</v>
      </c>
    </row>
    <row r="2328" ht="15.75">
      <c r="AD2328" s="5">
        <f t="shared" si="29"/>
        <v>0</v>
      </c>
    </row>
    <row r="2329" ht="15.75">
      <c r="AD2329" s="5">
        <f t="shared" si="29"/>
        <v>0</v>
      </c>
    </row>
    <row r="2330" ht="15.75">
      <c r="AD2330" s="5">
        <f t="shared" si="29"/>
        <v>0</v>
      </c>
    </row>
    <row r="2331" ht="15.75">
      <c r="AD2331" s="5">
        <f t="shared" si="29"/>
        <v>0</v>
      </c>
    </row>
    <row r="2332" ht="15.75">
      <c r="AD2332" s="5">
        <f t="shared" si="29"/>
        <v>0</v>
      </c>
    </row>
    <row r="2333" ht="15.75">
      <c r="AD2333" s="5">
        <f t="shared" si="29"/>
        <v>0</v>
      </c>
    </row>
    <row r="2334" ht="15.75">
      <c r="AD2334" s="5">
        <f t="shared" si="29"/>
        <v>0</v>
      </c>
    </row>
    <row r="2335" ht="15.75">
      <c r="AD2335" s="5">
        <f t="shared" si="29"/>
        <v>0</v>
      </c>
    </row>
    <row r="2336" ht="15.75">
      <c r="AD2336" s="5">
        <f t="shared" si="29"/>
        <v>0</v>
      </c>
    </row>
    <row r="2337" ht="15.75">
      <c r="AD2337" s="5">
        <f t="shared" si="29"/>
        <v>0</v>
      </c>
    </row>
    <row r="2338" ht="15.75">
      <c r="AD2338" s="5">
        <f t="shared" si="29"/>
        <v>0</v>
      </c>
    </row>
    <row r="2339" ht="15.75">
      <c r="AD2339" s="5">
        <f t="shared" si="29"/>
        <v>0</v>
      </c>
    </row>
    <row r="2340" ht="15.75">
      <c r="AD2340" s="5">
        <f t="shared" si="29"/>
        <v>0</v>
      </c>
    </row>
    <row r="2341" ht="15.75">
      <c r="AD2341" s="5">
        <f t="shared" si="29"/>
        <v>0</v>
      </c>
    </row>
    <row r="2342" ht="15.75">
      <c r="AD2342" s="5">
        <f t="shared" si="29"/>
        <v>0</v>
      </c>
    </row>
    <row r="2343" ht="15.75">
      <c r="AD2343" s="5">
        <f t="shared" si="29"/>
        <v>0</v>
      </c>
    </row>
    <row r="2344" ht="15.75">
      <c r="AD2344" s="5">
        <f t="shared" si="29"/>
        <v>0</v>
      </c>
    </row>
    <row r="2345" ht="15.75">
      <c r="AD2345" s="5">
        <f t="shared" si="29"/>
        <v>0</v>
      </c>
    </row>
    <row r="2346" ht="15.75">
      <c r="AD2346" s="5">
        <f t="shared" si="29"/>
        <v>0</v>
      </c>
    </row>
    <row r="2347" ht="15.75">
      <c r="AD2347" s="5">
        <f t="shared" si="29"/>
        <v>0</v>
      </c>
    </row>
    <row r="2348" ht="15.75">
      <c r="AD2348" s="5">
        <f t="shared" si="29"/>
        <v>0</v>
      </c>
    </row>
    <row r="2349" ht="15.75">
      <c r="AD2349" s="5">
        <f t="shared" si="29"/>
        <v>0</v>
      </c>
    </row>
    <row r="2350" ht="15.75">
      <c r="AD2350" s="5">
        <f t="shared" si="29"/>
        <v>0</v>
      </c>
    </row>
    <row r="2351" ht="15.75">
      <c r="AD2351" s="5">
        <f t="shared" si="29"/>
        <v>0</v>
      </c>
    </row>
    <row r="2352" ht="15.75">
      <c r="AD2352" s="5">
        <f t="shared" si="29"/>
        <v>0</v>
      </c>
    </row>
    <row r="2353" ht="15.75">
      <c r="AD2353" s="5">
        <f t="shared" si="29"/>
        <v>0</v>
      </c>
    </row>
    <row r="2354" ht="15.75">
      <c r="AD2354" s="5">
        <f t="shared" si="29"/>
        <v>0</v>
      </c>
    </row>
    <row r="2355" ht="15.75">
      <c r="AD2355" s="5">
        <f t="shared" si="29"/>
        <v>0</v>
      </c>
    </row>
    <row r="2356" ht="15.75">
      <c r="AD2356" s="5">
        <f t="shared" si="29"/>
        <v>0</v>
      </c>
    </row>
    <row r="2357" ht="15.75">
      <c r="AD2357" s="5">
        <f t="shared" si="29"/>
        <v>0</v>
      </c>
    </row>
    <row r="2358" ht="15.75">
      <c r="AD2358" s="5">
        <f t="shared" si="29"/>
        <v>0</v>
      </c>
    </row>
    <row r="2359" ht="15.75">
      <c r="AD2359" s="5">
        <f t="shared" si="29"/>
        <v>0</v>
      </c>
    </row>
    <row r="2360" ht="15.75">
      <c r="AD2360" s="5">
        <f t="shared" si="29"/>
        <v>0</v>
      </c>
    </row>
    <row r="2361" ht="15.75">
      <c r="AD2361" s="5">
        <f t="shared" si="29"/>
        <v>0</v>
      </c>
    </row>
    <row r="2362" ht="15.75">
      <c r="AD2362" s="5">
        <f t="shared" si="29"/>
        <v>0</v>
      </c>
    </row>
    <row r="2363" ht="15.75">
      <c r="AD2363" s="5">
        <f t="shared" si="29"/>
        <v>0</v>
      </c>
    </row>
    <row r="2364" ht="15.75">
      <c r="AD2364" s="5">
        <f t="shared" si="29"/>
        <v>0</v>
      </c>
    </row>
    <row r="2365" ht="15.75">
      <c r="AD2365" s="5">
        <f t="shared" si="29"/>
        <v>0</v>
      </c>
    </row>
    <row r="2366" ht="15.75">
      <c r="AD2366" s="5">
        <f t="shared" si="29"/>
        <v>0</v>
      </c>
    </row>
    <row r="2367" ht="15.75">
      <c r="AD2367" s="5">
        <f t="shared" si="29"/>
        <v>0</v>
      </c>
    </row>
    <row r="2368" ht="15.75">
      <c r="AD2368" s="5">
        <f t="shared" si="29"/>
        <v>0</v>
      </c>
    </row>
    <row r="2369" ht="15.75">
      <c r="AD2369" s="5">
        <f t="shared" si="29"/>
        <v>0</v>
      </c>
    </row>
    <row r="2370" ht="15.75">
      <c r="AD2370" s="5">
        <f t="shared" si="29"/>
        <v>0</v>
      </c>
    </row>
    <row r="2371" ht="15.75">
      <c r="AD2371" s="5">
        <f t="shared" si="29"/>
        <v>0</v>
      </c>
    </row>
    <row r="2372" ht="15.75">
      <c r="AD2372" s="5">
        <f t="shared" si="29"/>
        <v>0</v>
      </c>
    </row>
    <row r="2373" ht="15.75">
      <c r="AD2373" s="5">
        <f t="shared" si="29"/>
        <v>0</v>
      </c>
    </row>
    <row r="2374" ht="15.75">
      <c r="AD2374" s="5">
        <f t="shared" si="29"/>
        <v>0</v>
      </c>
    </row>
    <row r="2375" ht="15.75">
      <c r="AD2375" s="5">
        <f t="shared" si="29"/>
        <v>0</v>
      </c>
    </row>
    <row r="2376" ht="15.75">
      <c r="AD2376" s="5">
        <f t="shared" si="29"/>
        <v>0</v>
      </c>
    </row>
    <row r="2377" ht="15.75">
      <c r="AD2377" s="5">
        <f t="shared" si="29"/>
        <v>0</v>
      </c>
    </row>
    <row r="2378" ht="15.75">
      <c r="AD2378" s="5">
        <f t="shared" si="29"/>
        <v>0</v>
      </c>
    </row>
    <row r="2379" ht="15.75">
      <c r="AD2379" s="5">
        <f t="shared" si="29"/>
        <v>0</v>
      </c>
    </row>
    <row r="2380" ht="15.75">
      <c r="AD2380" s="5">
        <f t="shared" si="29"/>
        <v>0</v>
      </c>
    </row>
    <row r="2381" ht="15.75">
      <c r="AD2381" s="5">
        <f t="shared" si="29"/>
        <v>0</v>
      </c>
    </row>
    <row r="2382" ht="15.75">
      <c r="AD2382" s="5">
        <f t="shared" si="29"/>
        <v>0</v>
      </c>
    </row>
    <row r="2383" ht="15.75">
      <c r="AD2383" s="5">
        <f t="shared" si="29"/>
        <v>0</v>
      </c>
    </row>
    <row r="2384" ht="15.75">
      <c r="AD2384" s="5">
        <f t="shared" si="29"/>
        <v>0</v>
      </c>
    </row>
    <row r="2385" ht="15.75">
      <c r="AD2385" s="5">
        <f t="shared" si="29"/>
        <v>0</v>
      </c>
    </row>
    <row r="2386" ht="15.75">
      <c r="AD2386" s="5">
        <f aca="true" t="shared" si="30" ref="AD2386:AD2449">IF(SUM(N2382:V2382)&lt;&gt;0,1,0)</f>
        <v>0</v>
      </c>
    </row>
    <row r="2387" ht="15.75">
      <c r="AD2387" s="5">
        <f t="shared" si="30"/>
        <v>0</v>
      </c>
    </row>
    <row r="2388" ht="15.75">
      <c r="AD2388" s="5">
        <f t="shared" si="30"/>
        <v>0</v>
      </c>
    </row>
    <row r="2389" ht="15.75">
      <c r="AD2389" s="5">
        <f t="shared" si="30"/>
        <v>0</v>
      </c>
    </row>
    <row r="2390" ht="15.75">
      <c r="AD2390" s="5">
        <f t="shared" si="30"/>
        <v>0</v>
      </c>
    </row>
    <row r="2391" ht="15.75">
      <c r="AD2391" s="5">
        <f t="shared" si="30"/>
        <v>0</v>
      </c>
    </row>
    <row r="2392" ht="15.75">
      <c r="AD2392" s="5">
        <f t="shared" si="30"/>
        <v>0</v>
      </c>
    </row>
    <row r="2393" ht="15.75">
      <c r="AD2393" s="5">
        <f t="shared" si="30"/>
        <v>0</v>
      </c>
    </row>
    <row r="2394" ht="15.75">
      <c r="AD2394" s="5">
        <f t="shared" si="30"/>
        <v>0</v>
      </c>
    </row>
    <row r="2395" ht="15.75">
      <c r="AD2395" s="5">
        <f t="shared" si="30"/>
        <v>0</v>
      </c>
    </row>
    <row r="2396" ht="15.75">
      <c r="AD2396" s="5">
        <f t="shared" si="30"/>
        <v>0</v>
      </c>
    </row>
    <row r="2397" ht="15.75">
      <c r="AD2397" s="5">
        <f t="shared" si="30"/>
        <v>0</v>
      </c>
    </row>
    <row r="2398" ht="15.75">
      <c r="AD2398" s="5">
        <f t="shared" si="30"/>
        <v>0</v>
      </c>
    </row>
    <row r="2399" ht="15.75">
      <c r="AD2399" s="5">
        <f t="shared" si="30"/>
        <v>0</v>
      </c>
    </row>
    <row r="2400" ht="15.75">
      <c r="AD2400" s="5">
        <f t="shared" si="30"/>
        <v>0</v>
      </c>
    </row>
    <row r="2401" ht="15.75">
      <c r="AD2401" s="5">
        <f t="shared" si="30"/>
        <v>0</v>
      </c>
    </row>
    <row r="2402" ht="15.75">
      <c r="AD2402" s="5">
        <f t="shared" si="30"/>
        <v>0</v>
      </c>
    </row>
    <row r="2403" ht="15.75">
      <c r="AD2403" s="5">
        <f t="shared" si="30"/>
        <v>0</v>
      </c>
    </row>
    <row r="2404" ht="15.75">
      <c r="AD2404" s="5">
        <f t="shared" si="30"/>
        <v>0</v>
      </c>
    </row>
    <row r="2405" ht="15.75">
      <c r="AD2405" s="5">
        <f t="shared" si="30"/>
        <v>0</v>
      </c>
    </row>
    <row r="2406" ht="15.75">
      <c r="AD2406" s="5">
        <f t="shared" si="30"/>
        <v>0</v>
      </c>
    </row>
    <row r="2407" ht="15.75">
      <c r="AD2407" s="5">
        <f t="shared" si="30"/>
        <v>0</v>
      </c>
    </row>
    <row r="2408" ht="15.75">
      <c r="AD2408" s="5">
        <f t="shared" si="30"/>
        <v>0</v>
      </c>
    </row>
    <row r="2409" ht="15.75">
      <c r="AD2409" s="5">
        <f t="shared" si="30"/>
        <v>0</v>
      </c>
    </row>
    <row r="2410" ht="15.75">
      <c r="AD2410" s="5">
        <f t="shared" si="30"/>
        <v>0</v>
      </c>
    </row>
    <row r="2411" ht="15.75">
      <c r="AD2411" s="5">
        <f t="shared" si="30"/>
        <v>0</v>
      </c>
    </row>
    <row r="2412" ht="15.75">
      <c r="AD2412" s="5">
        <f t="shared" si="30"/>
        <v>0</v>
      </c>
    </row>
    <row r="2413" ht="15.75">
      <c r="AD2413" s="5">
        <f t="shared" si="30"/>
        <v>0</v>
      </c>
    </row>
    <row r="2414" ht="15.75">
      <c r="AD2414" s="5">
        <f t="shared" si="30"/>
        <v>0</v>
      </c>
    </row>
    <row r="2415" ht="15.75">
      <c r="AD2415" s="5">
        <f t="shared" si="30"/>
        <v>0</v>
      </c>
    </row>
    <row r="2416" ht="15.75">
      <c r="AD2416" s="5">
        <f t="shared" si="30"/>
        <v>0</v>
      </c>
    </row>
    <row r="2417" ht="15.75">
      <c r="AD2417" s="5">
        <f t="shared" si="30"/>
        <v>0</v>
      </c>
    </row>
    <row r="2418" ht="15.75">
      <c r="AD2418" s="5">
        <f t="shared" si="30"/>
        <v>0</v>
      </c>
    </row>
    <row r="2419" ht="15.75">
      <c r="AD2419" s="5">
        <f t="shared" si="30"/>
        <v>0</v>
      </c>
    </row>
    <row r="2420" ht="15.75">
      <c r="AD2420" s="5">
        <f t="shared" si="30"/>
        <v>0</v>
      </c>
    </row>
    <row r="2421" ht="15.75">
      <c r="AD2421" s="5">
        <f t="shared" si="30"/>
        <v>0</v>
      </c>
    </row>
    <row r="2422" ht="15.75">
      <c r="AD2422" s="5">
        <f t="shared" si="30"/>
        <v>0</v>
      </c>
    </row>
    <row r="2423" ht="15.75">
      <c r="AD2423" s="5">
        <f t="shared" si="30"/>
        <v>0</v>
      </c>
    </row>
    <row r="2424" ht="15.75">
      <c r="AD2424" s="5">
        <f t="shared" si="30"/>
        <v>0</v>
      </c>
    </row>
    <row r="2425" ht="15.75">
      <c r="AD2425" s="5">
        <f t="shared" si="30"/>
        <v>0</v>
      </c>
    </row>
    <row r="2426" ht="15.75">
      <c r="AD2426" s="5">
        <f t="shared" si="30"/>
        <v>0</v>
      </c>
    </row>
    <row r="2427" ht="15.75">
      <c r="AD2427" s="5">
        <f t="shared" si="30"/>
        <v>0</v>
      </c>
    </row>
    <row r="2428" ht="15.75">
      <c r="AD2428" s="5">
        <f t="shared" si="30"/>
        <v>0</v>
      </c>
    </row>
    <row r="2429" ht="15.75">
      <c r="AD2429" s="5">
        <f t="shared" si="30"/>
        <v>0</v>
      </c>
    </row>
    <row r="2430" ht="15.75">
      <c r="AD2430" s="5">
        <f t="shared" si="30"/>
        <v>0</v>
      </c>
    </row>
    <row r="2431" ht="15.75">
      <c r="AD2431" s="5">
        <f t="shared" si="30"/>
        <v>0</v>
      </c>
    </row>
    <row r="2432" ht="15.75">
      <c r="AD2432" s="5">
        <f t="shared" si="30"/>
        <v>0</v>
      </c>
    </row>
    <row r="2433" ht="15.75">
      <c r="AD2433" s="5">
        <f t="shared" si="30"/>
        <v>0</v>
      </c>
    </row>
    <row r="2434" ht="15.75">
      <c r="AD2434" s="5">
        <f t="shared" si="30"/>
        <v>0</v>
      </c>
    </row>
    <row r="2435" ht="15.75">
      <c r="AD2435" s="5">
        <f t="shared" si="30"/>
        <v>0</v>
      </c>
    </row>
    <row r="2436" ht="15.75">
      <c r="AD2436" s="5">
        <f t="shared" si="30"/>
        <v>0</v>
      </c>
    </row>
    <row r="2437" ht="15.75">
      <c r="AD2437" s="5">
        <f t="shared" si="30"/>
        <v>0</v>
      </c>
    </row>
    <row r="2438" ht="15.75">
      <c r="AD2438" s="5">
        <f t="shared" si="30"/>
        <v>0</v>
      </c>
    </row>
    <row r="2439" ht="15.75">
      <c r="AD2439" s="5">
        <f t="shared" si="30"/>
        <v>0</v>
      </c>
    </row>
    <row r="2440" ht="15.75">
      <c r="AD2440" s="5">
        <f t="shared" si="30"/>
        <v>0</v>
      </c>
    </row>
    <row r="2441" ht="15.75">
      <c r="AD2441" s="5">
        <f t="shared" si="30"/>
        <v>0</v>
      </c>
    </row>
    <row r="2442" ht="15.75">
      <c r="AD2442" s="5">
        <f t="shared" si="30"/>
        <v>0</v>
      </c>
    </row>
    <row r="2443" ht="15.75">
      <c r="AD2443" s="5">
        <f t="shared" si="30"/>
        <v>0</v>
      </c>
    </row>
    <row r="2444" ht="15.75">
      <c r="AD2444" s="5">
        <f t="shared" si="30"/>
        <v>0</v>
      </c>
    </row>
    <row r="2445" ht="15.75">
      <c r="AD2445" s="5">
        <f t="shared" si="30"/>
        <v>0</v>
      </c>
    </row>
    <row r="2446" ht="15.75">
      <c r="AD2446" s="5">
        <f t="shared" si="30"/>
        <v>0</v>
      </c>
    </row>
    <row r="2447" ht="15.75">
      <c r="AD2447" s="5">
        <f t="shared" si="30"/>
        <v>0</v>
      </c>
    </row>
    <row r="2448" ht="15.75">
      <c r="AD2448" s="5">
        <f t="shared" si="30"/>
        <v>0</v>
      </c>
    </row>
    <row r="2449" ht="15.75">
      <c r="AD2449" s="5">
        <f t="shared" si="30"/>
        <v>0</v>
      </c>
    </row>
    <row r="2450" ht="15.75">
      <c r="AD2450" s="5">
        <f aca="true" t="shared" si="31" ref="AD2450:AD2513">IF(SUM(N2446:V2446)&lt;&gt;0,1,0)</f>
        <v>0</v>
      </c>
    </row>
    <row r="2451" ht="15.75">
      <c r="AD2451" s="5">
        <f t="shared" si="31"/>
        <v>0</v>
      </c>
    </row>
    <row r="2452" ht="15.75">
      <c r="AD2452" s="5">
        <f t="shared" si="31"/>
        <v>0</v>
      </c>
    </row>
    <row r="2453" ht="15.75">
      <c r="AD2453" s="5">
        <f t="shared" si="31"/>
        <v>0</v>
      </c>
    </row>
    <row r="2454" ht="15.75">
      <c r="AD2454" s="5">
        <f t="shared" si="31"/>
        <v>0</v>
      </c>
    </row>
    <row r="2455" ht="15.75">
      <c r="AD2455" s="5">
        <f t="shared" si="31"/>
        <v>0</v>
      </c>
    </row>
    <row r="2456" ht="15.75">
      <c r="AD2456" s="5">
        <f t="shared" si="31"/>
        <v>0</v>
      </c>
    </row>
    <row r="2457" ht="15.75">
      <c r="AD2457" s="5">
        <f t="shared" si="31"/>
        <v>0</v>
      </c>
    </row>
    <row r="2458" ht="15.75">
      <c r="AD2458" s="5">
        <f t="shared" si="31"/>
        <v>0</v>
      </c>
    </row>
    <row r="2459" ht="15.75">
      <c r="AD2459" s="5">
        <f t="shared" si="31"/>
        <v>0</v>
      </c>
    </row>
    <row r="2460" ht="15.75">
      <c r="AD2460" s="5">
        <f t="shared" si="31"/>
        <v>0</v>
      </c>
    </row>
    <row r="2461" ht="15.75">
      <c r="AD2461" s="5">
        <f t="shared" si="31"/>
        <v>0</v>
      </c>
    </row>
    <row r="2462" ht="15.75">
      <c r="AD2462" s="5">
        <f t="shared" si="31"/>
        <v>0</v>
      </c>
    </row>
    <row r="2463" ht="15.75">
      <c r="AD2463" s="5">
        <f t="shared" si="31"/>
        <v>0</v>
      </c>
    </row>
    <row r="2464" ht="15.75">
      <c r="AD2464" s="5">
        <f t="shared" si="31"/>
        <v>0</v>
      </c>
    </row>
    <row r="2465" ht="15.75">
      <c r="AD2465" s="5">
        <f t="shared" si="31"/>
        <v>0</v>
      </c>
    </row>
    <row r="2466" ht="15.75">
      <c r="AD2466" s="5">
        <f t="shared" si="31"/>
        <v>0</v>
      </c>
    </row>
    <row r="2467" ht="15.75">
      <c r="AD2467" s="5">
        <f t="shared" si="31"/>
        <v>0</v>
      </c>
    </row>
    <row r="2468" ht="15.75">
      <c r="AD2468" s="5">
        <f t="shared" si="31"/>
        <v>0</v>
      </c>
    </row>
    <row r="2469" ht="15.75">
      <c r="AD2469" s="5">
        <f t="shared" si="31"/>
        <v>0</v>
      </c>
    </row>
    <row r="2470" ht="15.75">
      <c r="AD2470" s="5">
        <f t="shared" si="31"/>
        <v>0</v>
      </c>
    </row>
    <row r="2471" ht="15.75">
      <c r="AD2471" s="5">
        <f t="shared" si="31"/>
        <v>0</v>
      </c>
    </row>
    <row r="2472" ht="15.75">
      <c r="AD2472" s="5">
        <f t="shared" si="31"/>
        <v>0</v>
      </c>
    </row>
    <row r="2473" ht="15.75">
      <c r="AD2473" s="5">
        <f t="shared" si="31"/>
        <v>0</v>
      </c>
    </row>
    <row r="2474" ht="15.75">
      <c r="AD2474" s="5">
        <f t="shared" si="31"/>
        <v>0</v>
      </c>
    </row>
    <row r="2475" ht="15.75">
      <c r="AD2475" s="5">
        <f t="shared" si="31"/>
        <v>0</v>
      </c>
    </row>
    <row r="2476" ht="15.75">
      <c r="AD2476" s="5">
        <f t="shared" si="31"/>
        <v>0</v>
      </c>
    </row>
    <row r="2477" ht="15.75">
      <c r="AD2477" s="5">
        <f t="shared" si="31"/>
        <v>0</v>
      </c>
    </row>
    <row r="2478" ht="15.75">
      <c r="AD2478" s="5">
        <f t="shared" si="31"/>
        <v>0</v>
      </c>
    </row>
    <row r="2479" ht="15.75">
      <c r="AD2479" s="5">
        <f t="shared" si="31"/>
        <v>0</v>
      </c>
    </row>
    <row r="2480" ht="15.75">
      <c r="AD2480" s="5">
        <f t="shared" si="31"/>
        <v>0</v>
      </c>
    </row>
    <row r="2481" ht="15.75">
      <c r="AD2481" s="5">
        <f t="shared" si="31"/>
        <v>0</v>
      </c>
    </row>
    <row r="2482" ht="15.75">
      <c r="AD2482" s="5">
        <f t="shared" si="31"/>
        <v>0</v>
      </c>
    </row>
    <row r="2483" ht="15.75">
      <c r="AD2483" s="5">
        <f t="shared" si="31"/>
        <v>0</v>
      </c>
    </row>
    <row r="2484" ht="15.75">
      <c r="AD2484" s="5">
        <f t="shared" si="31"/>
        <v>0</v>
      </c>
    </row>
    <row r="2485" ht="15.75">
      <c r="AD2485" s="5">
        <f t="shared" si="31"/>
        <v>0</v>
      </c>
    </row>
    <row r="2486" ht="15.75">
      <c r="AD2486" s="5">
        <f t="shared" si="31"/>
        <v>0</v>
      </c>
    </row>
    <row r="2487" ht="15.75">
      <c r="AD2487" s="5">
        <f t="shared" si="31"/>
        <v>0</v>
      </c>
    </row>
    <row r="2488" ht="15.75">
      <c r="AD2488" s="5">
        <f t="shared" si="31"/>
        <v>0</v>
      </c>
    </row>
    <row r="2489" ht="15.75">
      <c r="AD2489" s="5">
        <f t="shared" si="31"/>
        <v>0</v>
      </c>
    </row>
    <row r="2490" ht="15.75">
      <c r="AD2490" s="5">
        <f t="shared" si="31"/>
        <v>0</v>
      </c>
    </row>
    <row r="2491" ht="15.75">
      <c r="AD2491" s="5">
        <f t="shared" si="31"/>
        <v>0</v>
      </c>
    </row>
    <row r="2492" ht="15.75">
      <c r="AD2492" s="5">
        <f t="shared" si="31"/>
        <v>0</v>
      </c>
    </row>
    <row r="2493" ht="15.75">
      <c r="AD2493" s="5">
        <f t="shared" si="31"/>
        <v>0</v>
      </c>
    </row>
    <row r="2494" ht="15.75">
      <c r="AD2494" s="5">
        <f t="shared" si="31"/>
        <v>0</v>
      </c>
    </row>
    <row r="2495" ht="15.75">
      <c r="AD2495" s="5">
        <f t="shared" si="31"/>
        <v>0</v>
      </c>
    </row>
    <row r="2496" ht="15.75">
      <c r="AD2496" s="5">
        <f t="shared" si="31"/>
        <v>0</v>
      </c>
    </row>
    <row r="2497" ht="15.75">
      <c r="AD2497" s="5">
        <f t="shared" si="31"/>
        <v>0</v>
      </c>
    </row>
    <row r="2498" ht="15.75">
      <c r="AD2498" s="5">
        <f t="shared" si="31"/>
        <v>0</v>
      </c>
    </row>
    <row r="2499" ht="15.75">
      <c r="AD2499" s="5">
        <f t="shared" si="31"/>
        <v>0</v>
      </c>
    </row>
    <row r="2500" ht="15.75">
      <c r="AD2500" s="5">
        <f t="shared" si="31"/>
        <v>0</v>
      </c>
    </row>
    <row r="2501" ht="15.75">
      <c r="AD2501" s="5">
        <f t="shared" si="31"/>
        <v>0</v>
      </c>
    </row>
    <row r="2502" ht="15.75">
      <c r="AD2502" s="5">
        <f t="shared" si="31"/>
        <v>0</v>
      </c>
    </row>
    <row r="2503" ht="15.75">
      <c r="AD2503" s="5">
        <f t="shared" si="31"/>
        <v>0</v>
      </c>
    </row>
    <row r="2504" ht="15.75">
      <c r="AD2504" s="5">
        <f t="shared" si="31"/>
        <v>0</v>
      </c>
    </row>
    <row r="2505" ht="15.75">
      <c r="AD2505" s="5">
        <f t="shared" si="31"/>
        <v>0</v>
      </c>
    </row>
    <row r="2506" ht="15.75">
      <c r="AD2506" s="5">
        <f t="shared" si="31"/>
        <v>0</v>
      </c>
    </row>
    <row r="2507" ht="15.75">
      <c r="AD2507" s="5">
        <f t="shared" si="31"/>
        <v>0</v>
      </c>
    </row>
    <row r="2508" ht="15.75">
      <c r="AD2508" s="5">
        <f t="shared" si="31"/>
        <v>0</v>
      </c>
    </row>
    <row r="2509" ht="15.75">
      <c r="AD2509" s="5">
        <f t="shared" si="31"/>
        <v>0</v>
      </c>
    </row>
    <row r="2510" ht="15.75">
      <c r="AD2510" s="5">
        <f t="shared" si="31"/>
        <v>0</v>
      </c>
    </row>
    <row r="2511" ht="15.75">
      <c r="AD2511" s="5">
        <f t="shared" si="31"/>
        <v>0</v>
      </c>
    </row>
    <row r="2512" ht="15.75">
      <c r="AD2512" s="5">
        <f t="shared" si="31"/>
        <v>0</v>
      </c>
    </row>
    <row r="2513" ht="15.75">
      <c r="AD2513" s="5">
        <f t="shared" si="31"/>
        <v>0</v>
      </c>
    </row>
    <row r="2514" ht="15.75">
      <c r="AD2514" s="5">
        <f aca="true" t="shared" si="32" ref="AD2514:AD2577">IF(SUM(N2510:V2510)&lt;&gt;0,1,0)</f>
        <v>0</v>
      </c>
    </row>
    <row r="2515" ht="15.75">
      <c r="AD2515" s="5">
        <f t="shared" si="32"/>
        <v>0</v>
      </c>
    </row>
    <row r="2516" ht="15.75">
      <c r="AD2516" s="5">
        <f t="shared" si="32"/>
        <v>0</v>
      </c>
    </row>
    <row r="2517" ht="15.75">
      <c r="AD2517" s="5">
        <f t="shared" si="32"/>
        <v>0</v>
      </c>
    </row>
    <row r="2518" ht="15.75">
      <c r="AD2518" s="5">
        <f t="shared" si="32"/>
        <v>0</v>
      </c>
    </row>
    <row r="2519" ht="15.75">
      <c r="AD2519" s="5">
        <f t="shared" si="32"/>
        <v>0</v>
      </c>
    </row>
    <row r="2520" ht="15.75">
      <c r="AD2520" s="5">
        <f t="shared" si="32"/>
        <v>0</v>
      </c>
    </row>
    <row r="2521" ht="15.75">
      <c r="AD2521" s="5">
        <f t="shared" si="32"/>
        <v>0</v>
      </c>
    </row>
    <row r="2522" ht="15.75">
      <c r="AD2522" s="5">
        <f t="shared" si="32"/>
        <v>0</v>
      </c>
    </row>
    <row r="2523" ht="15.75">
      <c r="AD2523" s="5">
        <f t="shared" si="32"/>
        <v>0</v>
      </c>
    </row>
    <row r="2524" ht="15.75">
      <c r="AD2524" s="5">
        <f t="shared" si="32"/>
        <v>0</v>
      </c>
    </row>
    <row r="2525" ht="15.75">
      <c r="AD2525" s="5">
        <f t="shared" si="32"/>
        <v>0</v>
      </c>
    </row>
    <row r="2526" ht="15.75">
      <c r="AD2526" s="5">
        <f t="shared" si="32"/>
        <v>0</v>
      </c>
    </row>
    <row r="2527" ht="15.75">
      <c r="AD2527" s="5">
        <f t="shared" si="32"/>
        <v>0</v>
      </c>
    </row>
    <row r="2528" ht="15.75">
      <c r="AD2528" s="5">
        <f t="shared" si="32"/>
        <v>0</v>
      </c>
    </row>
    <row r="2529" ht="15.75">
      <c r="AD2529" s="5">
        <f t="shared" si="32"/>
        <v>0</v>
      </c>
    </row>
    <row r="2530" ht="15.75">
      <c r="AD2530" s="5">
        <f t="shared" si="32"/>
        <v>0</v>
      </c>
    </row>
    <row r="2531" ht="15.75">
      <c r="AD2531" s="5">
        <f t="shared" si="32"/>
        <v>0</v>
      </c>
    </row>
    <row r="2532" ht="15.75">
      <c r="AD2532" s="5">
        <f t="shared" si="32"/>
        <v>0</v>
      </c>
    </row>
    <row r="2533" ht="15.75">
      <c r="AD2533" s="5">
        <f t="shared" si="32"/>
        <v>0</v>
      </c>
    </row>
    <row r="2534" ht="15.75">
      <c r="AD2534" s="5">
        <f t="shared" si="32"/>
        <v>0</v>
      </c>
    </row>
    <row r="2535" ht="15.75">
      <c r="AD2535" s="5">
        <f t="shared" si="32"/>
        <v>0</v>
      </c>
    </row>
    <row r="2536" ht="15.75">
      <c r="AD2536" s="5">
        <f t="shared" si="32"/>
        <v>0</v>
      </c>
    </row>
    <row r="2537" ht="15.75">
      <c r="AD2537" s="5">
        <f t="shared" si="32"/>
        <v>0</v>
      </c>
    </row>
    <row r="2538" ht="15.75">
      <c r="AD2538" s="5">
        <f t="shared" si="32"/>
        <v>0</v>
      </c>
    </row>
    <row r="2539" ht="15.75">
      <c r="AD2539" s="5">
        <f t="shared" si="32"/>
        <v>0</v>
      </c>
    </row>
    <row r="2540" ht="15.75">
      <c r="AD2540" s="5">
        <f t="shared" si="32"/>
        <v>0</v>
      </c>
    </row>
    <row r="2541" ht="15.75">
      <c r="AD2541" s="5">
        <f t="shared" si="32"/>
        <v>0</v>
      </c>
    </row>
    <row r="2542" ht="15.75">
      <c r="AD2542" s="5">
        <f t="shared" si="32"/>
        <v>0</v>
      </c>
    </row>
    <row r="2543" ht="15.75">
      <c r="AD2543" s="5">
        <f t="shared" si="32"/>
        <v>0</v>
      </c>
    </row>
    <row r="2544" ht="15.75">
      <c r="AD2544" s="5">
        <f t="shared" si="32"/>
        <v>0</v>
      </c>
    </row>
    <row r="2545" ht="15.75">
      <c r="AD2545" s="5">
        <f t="shared" si="32"/>
        <v>0</v>
      </c>
    </row>
    <row r="2546" ht="15.75">
      <c r="AD2546" s="5">
        <f t="shared" si="32"/>
        <v>0</v>
      </c>
    </row>
    <row r="2547" ht="15.75">
      <c r="AD2547" s="5">
        <f t="shared" si="32"/>
        <v>0</v>
      </c>
    </row>
    <row r="2548" ht="15.75">
      <c r="AD2548" s="5">
        <f t="shared" si="32"/>
        <v>0</v>
      </c>
    </row>
    <row r="2549" ht="15.75">
      <c r="AD2549" s="5">
        <f t="shared" si="32"/>
        <v>0</v>
      </c>
    </row>
    <row r="2550" ht="15.75">
      <c r="AD2550" s="5">
        <f t="shared" si="32"/>
        <v>0</v>
      </c>
    </row>
    <row r="2551" ht="15.75">
      <c r="AD2551" s="5">
        <f t="shared" si="32"/>
        <v>0</v>
      </c>
    </row>
    <row r="2552" ht="15.75">
      <c r="AD2552" s="5">
        <f t="shared" si="32"/>
        <v>0</v>
      </c>
    </row>
    <row r="2553" ht="15.75">
      <c r="AD2553" s="5">
        <f t="shared" si="32"/>
        <v>0</v>
      </c>
    </row>
    <row r="2554" ht="15.75">
      <c r="AD2554" s="5">
        <f t="shared" si="32"/>
        <v>0</v>
      </c>
    </row>
    <row r="2555" ht="15.75">
      <c r="AD2555" s="5">
        <f t="shared" si="32"/>
        <v>0</v>
      </c>
    </row>
    <row r="2556" ht="15.75">
      <c r="AD2556" s="5">
        <f t="shared" si="32"/>
        <v>0</v>
      </c>
    </row>
    <row r="2557" ht="15.75">
      <c r="AD2557" s="5">
        <f t="shared" si="32"/>
        <v>0</v>
      </c>
    </row>
    <row r="2558" ht="15.75">
      <c r="AD2558" s="5">
        <f t="shared" si="32"/>
        <v>0</v>
      </c>
    </row>
    <row r="2559" ht="15.75">
      <c r="AD2559" s="5">
        <f t="shared" si="32"/>
        <v>0</v>
      </c>
    </row>
    <row r="2560" ht="15.75">
      <c r="AD2560" s="5">
        <f t="shared" si="32"/>
        <v>0</v>
      </c>
    </row>
    <row r="2561" ht="15.75">
      <c r="AD2561" s="5">
        <f t="shared" si="32"/>
        <v>0</v>
      </c>
    </row>
    <row r="2562" ht="15.75">
      <c r="AD2562" s="5">
        <f t="shared" si="32"/>
        <v>0</v>
      </c>
    </row>
    <row r="2563" ht="15.75">
      <c r="AD2563" s="5">
        <f t="shared" si="32"/>
        <v>0</v>
      </c>
    </row>
    <row r="2564" ht="15.75">
      <c r="AD2564" s="5">
        <f t="shared" si="32"/>
        <v>0</v>
      </c>
    </row>
    <row r="2565" ht="15.75">
      <c r="AD2565" s="5">
        <f t="shared" si="32"/>
        <v>0</v>
      </c>
    </row>
    <row r="2566" ht="15.75">
      <c r="AD2566" s="5">
        <f t="shared" si="32"/>
        <v>0</v>
      </c>
    </row>
    <row r="2567" ht="15.75">
      <c r="AD2567" s="5">
        <f t="shared" si="32"/>
        <v>0</v>
      </c>
    </row>
    <row r="2568" ht="15.75">
      <c r="AD2568" s="5">
        <f t="shared" si="32"/>
        <v>0</v>
      </c>
    </row>
    <row r="2569" ht="15.75">
      <c r="AD2569" s="5">
        <f t="shared" si="32"/>
        <v>0</v>
      </c>
    </row>
    <row r="2570" ht="15.75">
      <c r="AD2570" s="5">
        <f t="shared" si="32"/>
        <v>0</v>
      </c>
    </row>
    <row r="2571" ht="15.75">
      <c r="AD2571" s="5">
        <f t="shared" si="32"/>
        <v>0</v>
      </c>
    </row>
    <row r="2572" ht="15.75">
      <c r="AD2572" s="5">
        <f t="shared" si="32"/>
        <v>0</v>
      </c>
    </row>
    <row r="2573" ht="15.75">
      <c r="AD2573" s="5">
        <f t="shared" si="32"/>
        <v>0</v>
      </c>
    </row>
    <row r="2574" ht="15.75">
      <c r="AD2574" s="5">
        <f t="shared" si="32"/>
        <v>0</v>
      </c>
    </row>
    <row r="2575" ht="15.75">
      <c r="AD2575" s="5">
        <f t="shared" si="32"/>
        <v>0</v>
      </c>
    </row>
    <row r="2576" ht="15.75">
      <c r="AD2576" s="5">
        <f t="shared" si="32"/>
        <v>0</v>
      </c>
    </row>
    <row r="2577" ht="15.75">
      <c r="AD2577" s="5">
        <f t="shared" si="32"/>
        <v>0</v>
      </c>
    </row>
    <row r="2578" ht="15.75">
      <c r="AD2578" s="5">
        <f aca="true" t="shared" si="33" ref="AD2578:AD2641">IF(SUM(N2574:V2574)&lt;&gt;0,1,0)</f>
        <v>0</v>
      </c>
    </row>
    <row r="2579" ht="15.75">
      <c r="AD2579" s="5">
        <f t="shared" si="33"/>
        <v>0</v>
      </c>
    </row>
    <row r="2580" ht="15.75">
      <c r="AD2580" s="5">
        <f t="shared" si="33"/>
        <v>0</v>
      </c>
    </row>
    <row r="2581" ht="15.75">
      <c r="AD2581" s="5">
        <f t="shared" si="33"/>
        <v>0</v>
      </c>
    </row>
    <row r="2582" ht="15.75">
      <c r="AD2582" s="5">
        <f t="shared" si="33"/>
        <v>0</v>
      </c>
    </row>
    <row r="2583" ht="15.75">
      <c r="AD2583" s="5">
        <f t="shared" si="33"/>
        <v>0</v>
      </c>
    </row>
    <row r="2584" ht="15.75">
      <c r="AD2584" s="5">
        <f t="shared" si="33"/>
        <v>0</v>
      </c>
    </row>
    <row r="2585" ht="15.75">
      <c r="AD2585" s="5">
        <f t="shared" si="33"/>
        <v>0</v>
      </c>
    </row>
    <row r="2586" ht="15.75">
      <c r="AD2586" s="5">
        <f t="shared" si="33"/>
        <v>0</v>
      </c>
    </row>
    <row r="2587" ht="15.75">
      <c r="AD2587" s="5">
        <f t="shared" si="33"/>
        <v>0</v>
      </c>
    </row>
    <row r="2588" ht="15.75">
      <c r="AD2588" s="5">
        <f t="shared" si="33"/>
        <v>0</v>
      </c>
    </row>
    <row r="2589" ht="15.75">
      <c r="AD2589" s="5">
        <f t="shared" si="33"/>
        <v>0</v>
      </c>
    </row>
    <row r="2590" ht="15.75">
      <c r="AD2590" s="5">
        <f t="shared" si="33"/>
        <v>0</v>
      </c>
    </row>
    <row r="2591" ht="15.75">
      <c r="AD2591" s="5">
        <f t="shared" si="33"/>
        <v>0</v>
      </c>
    </row>
    <row r="2592" ht="15.75">
      <c r="AD2592" s="5">
        <f t="shared" si="33"/>
        <v>0</v>
      </c>
    </row>
    <row r="2593" ht="15.75">
      <c r="AD2593" s="5">
        <f t="shared" si="33"/>
        <v>0</v>
      </c>
    </row>
    <row r="2594" ht="15.75">
      <c r="AD2594" s="5">
        <f t="shared" si="33"/>
        <v>0</v>
      </c>
    </row>
    <row r="2595" ht="15.75">
      <c r="AD2595" s="5">
        <f t="shared" si="33"/>
        <v>0</v>
      </c>
    </row>
    <row r="2596" ht="15.75">
      <c r="AD2596" s="5">
        <f t="shared" si="33"/>
        <v>0</v>
      </c>
    </row>
    <row r="2597" ht="15.75">
      <c r="AD2597" s="5">
        <f t="shared" si="33"/>
        <v>0</v>
      </c>
    </row>
    <row r="2598" ht="15.75">
      <c r="AD2598" s="5">
        <f t="shared" si="33"/>
        <v>0</v>
      </c>
    </row>
    <row r="2599" ht="15.75">
      <c r="AD2599" s="5">
        <f t="shared" si="33"/>
        <v>0</v>
      </c>
    </row>
    <row r="2600" ht="15.75">
      <c r="AD2600" s="5">
        <f t="shared" si="33"/>
        <v>0</v>
      </c>
    </row>
    <row r="2601" ht="15.75">
      <c r="AD2601" s="5">
        <f t="shared" si="33"/>
        <v>0</v>
      </c>
    </row>
    <row r="2602" ht="15.75">
      <c r="AD2602" s="5">
        <f t="shared" si="33"/>
        <v>0</v>
      </c>
    </row>
    <row r="2603" ht="15.75">
      <c r="AD2603" s="5">
        <f t="shared" si="33"/>
        <v>0</v>
      </c>
    </row>
    <row r="2604" ht="15.75">
      <c r="AD2604" s="5">
        <f t="shared" si="33"/>
        <v>0</v>
      </c>
    </row>
    <row r="2605" ht="15.75">
      <c r="AD2605" s="5">
        <f t="shared" si="33"/>
        <v>0</v>
      </c>
    </row>
    <row r="2606" ht="15.75">
      <c r="AD2606" s="5">
        <f t="shared" si="33"/>
        <v>0</v>
      </c>
    </row>
    <row r="2607" ht="15.75">
      <c r="AD2607" s="5">
        <f t="shared" si="33"/>
        <v>0</v>
      </c>
    </row>
    <row r="2608" ht="15.75">
      <c r="AD2608" s="5">
        <f t="shared" si="33"/>
        <v>0</v>
      </c>
    </row>
    <row r="2609" ht="15.75">
      <c r="AD2609" s="5">
        <f t="shared" si="33"/>
        <v>0</v>
      </c>
    </row>
    <row r="2610" ht="15.75">
      <c r="AD2610" s="5">
        <f t="shared" si="33"/>
        <v>0</v>
      </c>
    </row>
    <row r="2611" ht="15.75">
      <c r="AD2611" s="5">
        <f t="shared" si="33"/>
        <v>0</v>
      </c>
    </row>
    <row r="2612" ht="15.75">
      <c r="AD2612" s="5">
        <f t="shared" si="33"/>
        <v>0</v>
      </c>
    </row>
    <row r="2613" ht="15.75">
      <c r="AD2613" s="5">
        <f t="shared" si="33"/>
        <v>0</v>
      </c>
    </row>
    <row r="2614" ht="15.75">
      <c r="AD2614" s="5">
        <f t="shared" si="33"/>
        <v>0</v>
      </c>
    </row>
    <row r="2615" ht="15.75">
      <c r="AD2615" s="5">
        <f t="shared" si="33"/>
        <v>0</v>
      </c>
    </row>
    <row r="2616" ht="15.75">
      <c r="AD2616" s="5">
        <f t="shared" si="33"/>
        <v>0</v>
      </c>
    </row>
    <row r="2617" ht="15.75">
      <c r="AD2617" s="5">
        <f t="shared" si="33"/>
        <v>0</v>
      </c>
    </row>
    <row r="2618" ht="15.75">
      <c r="AD2618" s="5">
        <f t="shared" si="33"/>
        <v>0</v>
      </c>
    </row>
    <row r="2619" ht="15.75">
      <c r="AD2619" s="5">
        <f t="shared" si="33"/>
        <v>0</v>
      </c>
    </row>
    <row r="2620" ht="15.75">
      <c r="AD2620" s="5">
        <f t="shared" si="33"/>
        <v>0</v>
      </c>
    </row>
    <row r="2621" ht="15.75">
      <c r="AD2621" s="5">
        <f t="shared" si="33"/>
        <v>0</v>
      </c>
    </row>
    <row r="2622" ht="15.75">
      <c r="AD2622" s="5">
        <f t="shared" si="33"/>
        <v>0</v>
      </c>
    </row>
    <row r="2623" ht="15.75">
      <c r="AD2623" s="5">
        <f t="shared" si="33"/>
        <v>0</v>
      </c>
    </row>
    <row r="2624" ht="15.75">
      <c r="AD2624" s="5">
        <f t="shared" si="33"/>
        <v>0</v>
      </c>
    </row>
    <row r="2625" ht="15.75">
      <c r="AD2625" s="5">
        <f t="shared" si="33"/>
        <v>0</v>
      </c>
    </row>
    <row r="2626" ht="15.75">
      <c r="AD2626" s="5">
        <f t="shared" si="33"/>
        <v>0</v>
      </c>
    </row>
    <row r="2627" ht="15.75">
      <c r="AD2627" s="5">
        <f t="shared" si="33"/>
        <v>0</v>
      </c>
    </row>
    <row r="2628" ht="15.75">
      <c r="AD2628" s="5">
        <f t="shared" si="33"/>
        <v>0</v>
      </c>
    </row>
    <row r="2629" ht="15.75">
      <c r="AD2629" s="5">
        <f t="shared" si="33"/>
        <v>0</v>
      </c>
    </row>
    <row r="2630" ht="15.75">
      <c r="AD2630" s="5">
        <f t="shared" si="33"/>
        <v>0</v>
      </c>
    </row>
    <row r="2631" ht="15.75">
      <c r="AD2631" s="5">
        <f t="shared" si="33"/>
        <v>0</v>
      </c>
    </row>
    <row r="2632" ht="15.75">
      <c r="AD2632" s="5">
        <f t="shared" si="33"/>
        <v>0</v>
      </c>
    </row>
    <row r="2633" ht="15.75">
      <c r="AD2633" s="5">
        <f t="shared" si="33"/>
        <v>0</v>
      </c>
    </row>
    <row r="2634" ht="15.75">
      <c r="AD2634" s="5">
        <f t="shared" si="33"/>
        <v>0</v>
      </c>
    </row>
    <row r="2635" ht="15.75">
      <c r="AD2635" s="5">
        <f t="shared" si="33"/>
        <v>0</v>
      </c>
    </row>
    <row r="2636" ht="15.75">
      <c r="AD2636" s="5">
        <f t="shared" si="33"/>
        <v>0</v>
      </c>
    </row>
    <row r="2637" ht="15.75">
      <c r="AD2637" s="5">
        <f t="shared" si="33"/>
        <v>0</v>
      </c>
    </row>
    <row r="2638" ht="15.75">
      <c r="AD2638" s="5">
        <f t="shared" si="33"/>
        <v>0</v>
      </c>
    </row>
    <row r="2639" ht="15.75">
      <c r="AD2639" s="5">
        <f t="shared" si="33"/>
        <v>0</v>
      </c>
    </row>
    <row r="2640" ht="15.75">
      <c r="AD2640" s="5">
        <f t="shared" si="33"/>
        <v>0</v>
      </c>
    </row>
    <row r="2641" ht="15.75">
      <c r="AD2641" s="5">
        <f t="shared" si="33"/>
        <v>0</v>
      </c>
    </row>
    <row r="2642" ht="15.75">
      <c r="AD2642" s="5">
        <f aca="true" t="shared" si="34" ref="AD2642:AD2705">IF(SUM(N2638:V2638)&lt;&gt;0,1,0)</f>
        <v>0</v>
      </c>
    </row>
    <row r="2643" ht="15.75">
      <c r="AD2643" s="5">
        <f t="shared" si="34"/>
        <v>0</v>
      </c>
    </row>
    <row r="2644" ht="15.75">
      <c r="AD2644" s="5">
        <f t="shared" si="34"/>
        <v>0</v>
      </c>
    </row>
    <row r="2645" ht="15.75">
      <c r="AD2645" s="5">
        <f t="shared" si="34"/>
        <v>0</v>
      </c>
    </row>
    <row r="2646" ht="15.75">
      <c r="AD2646" s="5">
        <f t="shared" si="34"/>
        <v>0</v>
      </c>
    </row>
    <row r="2647" ht="15.75">
      <c r="AD2647" s="5">
        <f t="shared" si="34"/>
        <v>0</v>
      </c>
    </row>
    <row r="2648" ht="15.75">
      <c r="AD2648" s="5">
        <f t="shared" si="34"/>
        <v>0</v>
      </c>
    </row>
    <row r="2649" ht="15.75">
      <c r="AD2649" s="5">
        <f t="shared" si="34"/>
        <v>0</v>
      </c>
    </row>
    <row r="2650" ht="15.75">
      <c r="AD2650" s="5">
        <f t="shared" si="34"/>
        <v>0</v>
      </c>
    </row>
    <row r="2651" ht="15.75">
      <c r="AD2651" s="5">
        <f t="shared" si="34"/>
        <v>0</v>
      </c>
    </row>
    <row r="2652" ht="15.75">
      <c r="AD2652" s="5">
        <f t="shared" si="34"/>
        <v>0</v>
      </c>
    </row>
    <row r="2653" ht="15.75">
      <c r="AD2653" s="5">
        <f t="shared" si="34"/>
        <v>0</v>
      </c>
    </row>
    <row r="2654" ht="15.75">
      <c r="AD2654" s="5">
        <f t="shared" si="34"/>
        <v>0</v>
      </c>
    </row>
    <row r="2655" ht="15.75">
      <c r="AD2655" s="5">
        <f t="shared" si="34"/>
        <v>0</v>
      </c>
    </row>
    <row r="2656" ht="15.75">
      <c r="AD2656" s="5">
        <f t="shared" si="34"/>
        <v>0</v>
      </c>
    </row>
    <row r="2657" ht="15.75">
      <c r="AD2657" s="5">
        <f t="shared" si="34"/>
        <v>0</v>
      </c>
    </row>
    <row r="2658" ht="15.75">
      <c r="AD2658" s="5">
        <f t="shared" si="34"/>
        <v>0</v>
      </c>
    </row>
    <row r="2659" ht="15.75">
      <c r="AD2659" s="5">
        <f t="shared" si="34"/>
        <v>0</v>
      </c>
    </row>
    <row r="2660" ht="15.75">
      <c r="AD2660" s="5">
        <f t="shared" si="34"/>
        <v>0</v>
      </c>
    </row>
    <row r="2661" ht="15.75">
      <c r="AD2661" s="5">
        <f t="shared" si="34"/>
        <v>0</v>
      </c>
    </row>
    <row r="2662" ht="15.75">
      <c r="AD2662" s="5">
        <f t="shared" si="34"/>
        <v>0</v>
      </c>
    </row>
    <row r="2663" ht="15.75">
      <c r="AD2663" s="5">
        <f t="shared" si="34"/>
        <v>0</v>
      </c>
    </row>
    <row r="2664" ht="15.75">
      <c r="AD2664" s="5">
        <f t="shared" si="34"/>
        <v>0</v>
      </c>
    </row>
    <row r="2665" ht="15.75">
      <c r="AD2665" s="5">
        <f t="shared" si="34"/>
        <v>0</v>
      </c>
    </row>
    <row r="2666" ht="15.75">
      <c r="AD2666" s="5">
        <f t="shared" si="34"/>
        <v>0</v>
      </c>
    </row>
    <row r="2667" ht="15.75">
      <c r="AD2667" s="5">
        <f t="shared" si="34"/>
        <v>0</v>
      </c>
    </row>
    <row r="2668" ht="15.75">
      <c r="AD2668" s="5">
        <f t="shared" si="34"/>
        <v>0</v>
      </c>
    </row>
    <row r="2669" ht="15.75">
      <c r="AD2669" s="5">
        <f t="shared" si="34"/>
        <v>0</v>
      </c>
    </row>
    <row r="2670" ht="15.75">
      <c r="AD2670" s="5">
        <f t="shared" si="34"/>
        <v>0</v>
      </c>
    </row>
    <row r="2671" ht="15.75">
      <c r="AD2671" s="5">
        <f t="shared" si="34"/>
        <v>0</v>
      </c>
    </row>
    <row r="2672" ht="15.75">
      <c r="AD2672" s="5">
        <f t="shared" si="34"/>
        <v>0</v>
      </c>
    </row>
    <row r="2673" ht="15.75">
      <c r="AD2673" s="5">
        <f t="shared" si="34"/>
        <v>0</v>
      </c>
    </row>
    <row r="2674" ht="15.75">
      <c r="AD2674" s="5">
        <f t="shared" si="34"/>
        <v>0</v>
      </c>
    </row>
    <row r="2675" ht="15.75">
      <c r="AD2675" s="5">
        <f t="shared" si="34"/>
        <v>0</v>
      </c>
    </row>
    <row r="2676" ht="15.75">
      <c r="AD2676" s="5">
        <f t="shared" si="34"/>
        <v>0</v>
      </c>
    </row>
    <row r="2677" ht="15.75">
      <c r="AD2677" s="5">
        <f t="shared" si="34"/>
        <v>0</v>
      </c>
    </row>
    <row r="2678" ht="15.75">
      <c r="AD2678" s="5">
        <f t="shared" si="34"/>
        <v>0</v>
      </c>
    </row>
    <row r="2679" ht="15.75">
      <c r="AD2679" s="5">
        <f t="shared" si="34"/>
        <v>0</v>
      </c>
    </row>
    <row r="2680" ht="15.75">
      <c r="AD2680" s="5">
        <f t="shared" si="34"/>
        <v>0</v>
      </c>
    </row>
    <row r="2681" ht="15.75">
      <c r="AD2681" s="5">
        <f t="shared" si="34"/>
        <v>0</v>
      </c>
    </row>
    <row r="2682" ht="15.75">
      <c r="AD2682" s="5">
        <f t="shared" si="34"/>
        <v>0</v>
      </c>
    </row>
    <row r="2683" ht="15.75">
      <c r="AD2683" s="5">
        <f t="shared" si="34"/>
        <v>0</v>
      </c>
    </row>
    <row r="2684" ht="15.75">
      <c r="AD2684" s="5">
        <f t="shared" si="34"/>
        <v>0</v>
      </c>
    </row>
    <row r="2685" ht="15.75">
      <c r="AD2685" s="5">
        <f t="shared" si="34"/>
        <v>0</v>
      </c>
    </row>
    <row r="2686" ht="15.75">
      <c r="AD2686" s="5">
        <f t="shared" si="34"/>
        <v>0</v>
      </c>
    </row>
    <row r="2687" ht="15.75">
      <c r="AD2687" s="5">
        <f t="shared" si="34"/>
        <v>0</v>
      </c>
    </row>
    <row r="2688" ht="15.75">
      <c r="AD2688" s="5">
        <f t="shared" si="34"/>
        <v>0</v>
      </c>
    </row>
    <row r="2689" ht="15.75">
      <c r="AD2689" s="5">
        <f t="shared" si="34"/>
        <v>0</v>
      </c>
    </row>
    <row r="2690" ht="15.75">
      <c r="AD2690" s="5">
        <f t="shared" si="34"/>
        <v>0</v>
      </c>
    </row>
    <row r="2691" ht="15.75">
      <c r="AD2691" s="5">
        <f t="shared" si="34"/>
        <v>0</v>
      </c>
    </row>
    <row r="2692" ht="15.75">
      <c r="AD2692" s="5">
        <f t="shared" si="34"/>
        <v>0</v>
      </c>
    </row>
    <row r="2693" ht="15.75">
      <c r="AD2693" s="5">
        <f t="shared" si="34"/>
        <v>0</v>
      </c>
    </row>
    <row r="2694" ht="15.75">
      <c r="AD2694" s="5">
        <f t="shared" si="34"/>
        <v>0</v>
      </c>
    </row>
    <row r="2695" ht="15.75">
      <c r="AD2695" s="5">
        <f t="shared" si="34"/>
        <v>0</v>
      </c>
    </row>
    <row r="2696" ht="15.75">
      <c r="AD2696" s="5">
        <f t="shared" si="34"/>
        <v>0</v>
      </c>
    </row>
    <row r="2697" ht="15.75">
      <c r="AD2697" s="5">
        <f t="shared" si="34"/>
        <v>0</v>
      </c>
    </row>
    <row r="2698" ht="15.75">
      <c r="AD2698" s="5">
        <f t="shared" si="34"/>
        <v>0</v>
      </c>
    </row>
    <row r="2699" ht="15.75">
      <c r="AD2699" s="5">
        <f t="shared" si="34"/>
        <v>0</v>
      </c>
    </row>
    <row r="2700" ht="15.75">
      <c r="AD2700" s="5">
        <f t="shared" si="34"/>
        <v>0</v>
      </c>
    </row>
    <row r="2701" ht="15.75">
      <c r="AD2701" s="5">
        <f t="shared" si="34"/>
        <v>0</v>
      </c>
    </row>
    <row r="2702" ht="15.75">
      <c r="AD2702" s="5">
        <f t="shared" si="34"/>
        <v>0</v>
      </c>
    </row>
    <row r="2703" ht="15.75">
      <c r="AD2703" s="5">
        <f t="shared" si="34"/>
        <v>0</v>
      </c>
    </row>
    <row r="2704" ht="15.75">
      <c r="AD2704" s="5">
        <f t="shared" si="34"/>
        <v>0</v>
      </c>
    </row>
    <row r="2705" ht="15.75">
      <c r="AD2705" s="5">
        <f t="shared" si="34"/>
        <v>0</v>
      </c>
    </row>
    <row r="2706" ht="15.75">
      <c r="AD2706" s="5">
        <f aca="true" t="shared" si="35" ref="AD2706:AD2766">IF(SUM(N2702:V2702)&lt;&gt;0,1,0)</f>
        <v>0</v>
      </c>
    </row>
    <row r="2707" ht="15.75">
      <c r="AD2707" s="5">
        <f t="shared" si="35"/>
        <v>0</v>
      </c>
    </row>
    <row r="2708" ht="15.75">
      <c r="AD2708" s="5">
        <f t="shared" si="35"/>
        <v>0</v>
      </c>
    </row>
    <row r="2709" ht="15.75">
      <c r="AD2709" s="5">
        <f t="shared" si="35"/>
        <v>0</v>
      </c>
    </row>
    <row r="2710" ht="15.75">
      <c r="AD2710" s="5">
        <f t="shared" si="35"/>
        <v>0</v>
      </c>
    </row>
    <row r="2711" ht="15.75">
      <c r="AD2711" s="5">
        <f t="shared" si="35"/>
        <v>0</v>
      </c>
    </row>
    <row r="2712" ht="15.75">
      <c r="AD2712" s="5">
        <f t="shared" si="35"/>
        <v>0</v>
      </c>
    </row>
    <row r="2713" ht="15.75">
      <c r="AD2713" s="5">
        <f t="shared" si="35"/>
        <v>0</v>
      </c>
    </row>
    <row r="2714" ht="15.75">
      <c r="AD2714" s="5">
        <f t="shared" si="35"/>
        <v>0</v>
      </c>
    </row>
    <row r="2715" ht="15.75">
      <c r="AD2715" s="5">
        <f t="shared" si="35"/>
        <v>0</v>
      </c>
    </row>
    <row r="2716" ht="15.75">
      <c r="AD2716" s="5">
        <f t="shared" si="35"/>
        <v>0</v>
      </c>
    </row>
    <row r="2717" ht="15.75">
      <c r="AD2717" s="5">
        <f t="shared" si="35"/>
        <v>0</v>
      </c>
    </row>
    <row r="2718" ht="15.75">
      <c r="AD2718" s="5">
        <f t="shared" si="35"/>
        <v>0</v>
      </c>
    </row>
    <row r="2719" ht="15.75">
      <c r="AD2719" s="5">
        <f t="shared" si="35"/>
        <v>0</v>
      </c>
    </row>
    <row r="2720" ht="15.75">
      <c r="AD2720" s="5">
        <f t="shared" si="35"/>
        <v>0</v>
      </c>
    </row>
    <row r="2721" ht="15.75">
      <c r="AD2721" s="5">
        <f t="shared" si="35"/>
        <v>0</v>
      </c>
    </row>
    <row r="2722" ht="15.75">
      <c r="AD2722" s="5">
        <f t="shared" si="35"/>
        <v>0</v>
      </c>
    </row>
    <row r="2723" ht="15.75">
      <c r="AD2723" s="5">
        <f t="shared" si="35"/>
        <v>0</v>
      </c>
    </row>
    <row r="2724" ht="15.75">
      <c r="AD2724" s="5">
        <f t="shared" si="35"/>
        <v>0</v>
      </c>
    </row>
    <row r="2725" ht="15.75">
      <c r="AD2725" s="5">
        <f t="shared" si="35"/>
        <v>0</v>
      </c>
    </row>
    <row r="2726" ht="15.75">
      <c r="AD2726" s="5">
        <f t="shared" si="35"/>
        <v>0</v>
      </c>
    </row>
    <row r="2727" ht="15.75">
      <c r="AD2727" s="5">
        <f t="shared" si="35"/>
        <v>0</v>
      </c>
    </row>
    <row r="2728" ht="15.75">
      <c r="AD2728" s="5">
        <f t="shared" si="35"/>
        <v>0</v>
      </c>
    </row>
    <row r="2729" ht="15.75">
      <c r="AD2729" s="5">
        <f t="shared" si="35"/>
        <v>0</v>
      </c>
    </row>
    <row r="2730" ht="15.75">
      <c r="AD2730" s="5">
        <f t="shared" si="35"/>
        <v>0</v>
      </c>
    </row>
    <row r="2731" ht="15.75">
      <c r="AD2731" s="5">
        <f t="shared" si="35"/>
        <v>0</v>
      </c>
    </row>
    <row r="2732" ht="15.75">
      <c r="AD2732" s="5">
        <f t="shared" si="35"/>
        <v>0</v>
      </c>
    </row>
    <row r="2733" ht="15.75">
      <c r="AD2733" s="5">
        <f t="shared" si="35"/>
        <v>0</v>
      </c>
    </row>
    <row r="2734" ht="15.75">
      <c r="AD2734" s="5">
        <f t="shared" si="35"/>
        <v>0</v>
      </c>
    </row>
    <row r="2735" ht="15.75">
      <c r="AD2735" s="5">
        <f t="shared" si="35"/>
        <v>0</v>
      </c>
    </row>
    <row r="2736" ht="15.75">
      <c r="AD2736" s="5">
        <f t="shared" si="35"/>
        <v>0</v>
      </c>
    </row>
    <row r="2737" ht="15.75">
      <c r="AD2737" s="5">
        <f t="shared" si="35"/>
        <v>0</v>
      </c>
    </row>
    <row r="2738" ht="15.75">
      <c r="AD2738" s="5">
        <f t="shared" si="35"/>
        <v>0</v>
      </c>
    </row>
    <row r="2739" ht="15.75">
      <c r="AD2739" s="5">
        <f t="shared" si="35"/>
        <v>0</v>
      </c>
    </row>
    <row r="2740" ht="15.75">
      <c r="AD2740" s="5">
        <f t="shared" si="35"/>
        <v>0</v>
      </c>
    </row>
    <row r="2741" ht="15.75">
      <c r="AD2741" s="5">
        <f t="shared" si="35"/>
        <v>0</v>
      </c>
    </row>
    <row r="2742" ht="15.75">
      <c r="AD2742" s="5">
        <f t="shared" si="35"/>
        <v>0</v>
      </c>
    </row>
    <row r="2743" ht="15.75">
      <c r="AD2743" s="5">
        <f t="shared" si="35"/>
        <v>0</v>
      </c>
    </row>
    <row r="2744" ht="15.75">
      <c r="AD2744" s="5">
        <f t="shared" si="35"/>
        <v>0</v>
      </c>
    </row>
    <row r="2745" ht="15.75">
      <c r="AD2745" s="5">
        <f t="shared" si="35"/>
        <v>0</v>
      </c>
    </row>
    <row r="2746" ht="15.75">
      <c r="AD2746" s="5">
        <f t="shared" si="35"/>
        <v>0</v>
      </c>
    </row>
    <row r="2747" ht="15.75">
      <c r="AD2747" s="5">
        <f t="shared" si="35"/>
        <v>0</v>
      </c>
    </row>
    <row r="2748" ht="15.75">
      <c r="AD2748" s="5">
        <f t="shared" si="35"/>
        <v>0</v>
      </c>
    </row>
    <row r="2749" ht="15.75">
      <c r="AD2749" s="5">
        <f t="shared" si="35"/>
        <v>0</v>
      </c>
    </row>
    <row r="2750" ht="15.75">
      <c r="AD2750" s="5">
        <f t="shared" si="35"/>
        <v>0</v>
      </c>
    </row>
    <row r="2751" ht="15.75">
      <c r="AD2751" s="5">
        <f t="shared" si="35"/>
        <v>0</v>
      </c>
    </row>
    <row r="2752" ht="15.75">
      <c r="AD2752" s="5">
        <f t="shared" si="35"/>
        <v>0</v>
      </c>
    </row>
    <row r="2753" ht="15.75">
      <c r="AD2753" s="5">
        <f t="shared" si="35"/>
        <v>0</v>
      </c>
    </row>
    <row r="2754" ht="15.75">
      <c r="AD2754" s="5">
        <f t="shared" si="35"/>
        <v>0</v>
      </c>
    </row>
    <row r="2755" ht="15.75">
      <c r="AD2755" s="5">
        <f t="shared" si="35"/>
        <v>0</v>
      </c>
    </row>
    <row r="2756" ht="15.75">
      <c r="AD2756" s="5">
        <f t="shared" si="35"/>
        <v>0</v>
      </c>
    </row>
    <row r="2757" ht="15.75">
      <c r="AD2757" s="5">
        <f t="shared" si="35"/>
        <v>0</v>
      </c>
    </row>
    <row r="2758" ht="15.75">
      <c r="AD2758" s="5">
        <f t="shared" si="35"/>
        <v>0</v>
      </c>
    </row>
    <row r="2759" ht="15.75">
      <c r="AD2759" s="5">
        <f t="shared" si="35"/>
        <v>0</v>
      </c>
    </row>
    <row r="2760" ht="15.75">
      <c r="AD2760" s="5">
        <f t="shared" si="35"/>
        <v>0</v>
      </c>
    </row>
    <row r="2761" ht="15.75">
      <c r="AD2761" s="5">
        <f t="shared" si="35"/>
        <v>0</v>
      </c>
    </row>
    <row r="2762" ht="15.75">
      <c r="AD2762" s="5">
        <f t="shared" si="35"/>
        <v>0</v>
      </c>
    </row>
    <row r="2763" ht="15.75">
      <c r="AD2763" s="5">
        <f t="shared" si="35"/>
        <v>0</v>
      </c>
    </row>
    <row r="2764" ht="15.75">
      <c r="AD2764" s="5">
        <f t="shared" si="35"/>
        <v>0</v>
      </c>
    </row>
    <row r="2765" ht="15.75">
      <c r="AD2765" s="5">
        <f t="shared" si="35"/>
        <v>0</v>
      </c>
    </row>
    <row r="2766" ht="15.75">
      <c r="AD2766" s="5">
        <f t="shared" si="35"/>
        <v>0</v>
      </c>
    </row>
  </sheetData>
  <sheetProtection/>
  <autoFilter ref="AD6:AD6"/>
  <mergeCells count="58">
    <mergeCell ref="AB557:AB560"/>
    <mergeCell ref="AB562:AB572"/>
    <mergeCell ref="A2:AB2"/>
    <mergeCell ref="AP1:AP6"/>
    <mergeCell ref="AN1:AN6"/>
    <mergeCell ref="AO1:AO6"/>
    <mergeCell ref="AJ2:AJ6"/>
    <mergeCell ref="AK1:AK6"/>
    <mergeCell ref="AL2:AL6"/>
    <mergeCell ref="AM1:AM6"/>
    <mergeCell ref="A3:AB3"/>
    <mergeCell ref="I4:I6"/>
    <mergeCell ref="Z599:AB599"/>
    <mergeCell ref="Z601:AB601"/>
    <mergeCell ref="Z596:AB596"/>
    <mergeCell ref="AB224:AB228"/>
    <mergeCell ref="AB239:AB247"/>
    <mergeCell ref="AB271:AB277"/>
    <mergeCell ref="AB284:AB287"/>
    <mergeCell ref="AB320:AB329"/>
    <mergeCell ref="AB489:AB491"/>
    <mergeCell ref="F4:F6"/>
    <mergeCell ref="J4:J6"/>
    <mergeCell ref="P5:P6"/>
    <mergeCell ref="K4:K6"/>
    <mergeCell ref="M4:M6"/>
    <mergeCell ref="H4:H6"/>
    <mergeCell ref="O5:O6"/>
    <mergeCell ref="S5:Y5"/>
    <mergeCell ref="AB481:AB483"/>
    <mergeCell ref="AA4:AA6"/>
    <mergeCell ref="AB432:AB434"/>
    <mergeCell ref="AB365:AB379"/>
    <mergeCell ref="AB339:AB342"/>
    <mergeCell ref="AB470:AB473"/>
    <mergeCell ref="AB464:AB466"/>
    <mergeCell ref="AB356:AB358"/>
    <mergeCell ref="AB330:AB333"/>
    <mergeCell ref="N5:N6"/>
    <mergeCell ref="E5:E6"/>
    <mergeCell ref="G4:G6"/>
    <mergeCell ref="AD5:AH5"/>
    <mergeCell ref="Z4:Z6"/>
    <mergeCell ref="AB278:AB281"/>
    <mergeCell ref="AB129:AB131"/>
    <mergeCell ref="R5:R6"/>
    <mergeCell ref="L4:L6"/>
    <mergeCell ref="N4:Y4"/>
    <mergeCell ref="AB539:AB541"/>
    <mergeCell ref="AB543:AB545"/>
    <mergeCell ref="AB548:AB552"/>
    <mergeCell ref="A4:A6"/>
    <mergeCell ref="B4:B6"/>
    <mergeCell ref="D5:D6"/>
    <mergeCell ref="C4:C6"/>
    <mergeCell ref="D4:E4"/>
    <mergeCell ref="AB4:AB6"/>
    <mergeCell ref="Q5:Q6"/>
  </mergeCells>
  <printOptions/>
  <pageMargins left="0.2362204724409449" right="0.19" top="0.31" bottom="0.03937007874015748" header="0.17" footer="0.03937007874015748"/>
  <pageSetup horizontalDpi="600" verticalDpi="600" orientation="landscape" paperSize="9" scale="56" r:id="rId3"/>
  <headerFooter alignWithMargins="0">
    <oddHeader>&amp;C- &amp;P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Администратор</cp:lastModifiedBy>
  <cp:lastPrinted>2016-07-05T08:04:12Z</cp:lastPrinted>
  <dcterms:created xsi:type="dcterms:W3CDTF">2004-07-09T12:45:10Z</dcterms:created>
  <dcterms:modified xsi:type="dcterms:W3CDTF">2016-08-09T09:58:58Z</dcterms:modified>
  <cp:category/>
  <cp:version/>
  <cp:contentType/>
  <cp:contentStatus/>
</cp:coreProperties>
</file>