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640" windowHeight="10530" tabRatio="712" activeTab="0"/>
  </bookViews>
  <sheets>
    <sheet name=" пропозиції" sheetId="1" r:id="rId1"/>
  </sheets>
  <definedNames>
    <definedName name="_xlnm.Print_Titles" localSheetId="0">' пропозиції'!$5:$7</definedName>
    <definedName name="_xlnm.Print_Area" localSheetId="0">' пропозиції'!$A$1:$AI$89</definedName>
  </definedNames>
  <calcPr fullCalcOnLoad="1"/>
</workbook>
</file>

<file path=xl/sharedStrings.xml><?xml version="1.0" encoding="utf-8"?>
<sst xmlns="http://schemas.openxmlformats.org/spreadsheetml/2006/main" count="102" uniqueCount="100">
  <si>
    <t xml:space="preserve"> </t>
  </si>
  <si>
    <t>76-250380</t>
  </si>
  <si>
    <t xml:space="preserve">цільовий фонд, створений районною радою       </t>
  </si>
  <si>
    <t>перерозподіл кошторисних призначень</t>
  </si>
  <si>
    <t>Крім того, кошти ЗФ РБ заблокавані банком "Україна"</t>
  </si>
  <si>
    <t>повернення кредитів індивід. сільських забудовників</t>
  </si>
  <si>
    <t>03 -170703</t>
  </si>
  <si>
    <t>залишку коштів освітньої субвенції з державного бюджету</t>
  </si>
  <si>
    <t>залишку коштів медичної субвенції з державного бюджету</t>
  </si>
  <si>
    <t xml:space="preserve"> бюджету розвитку</t>
  </si>
  <si>
    <t>надходжень від відшкодування втрат</t>
  </si>
  <si>
    <t>цільові фонди</t>
  </si>
  <si>
    <t>Освітня субвенція</t>
  </si>
  <si>
    <t>Медична субвенція</t>
  </si>
  <si>
    <t>в т.ч.</t>
  </si>
  <si>
    <t>оборотний залишок</t>
  </si>
  <si>
    <t>Крім того:</t>
  </si>
  <si>
    <t>Залишок вільного залишку після розподілу</t>
  </si>
  <si>
    <t xml:space="preserve">збільшення планових показників доходів загального фонду районного бюджету </t>
  </si>
  <si>
    <t>Додаткова дотаціяя з державного бюджету місцевим бюджетам за здійснення видатків з утримання закладів освіти та охорони здоров’я</t>
  </si>
  <si>
    <t>Призначення</t>
  </si>
  <si>
    <t xml:space="preserve"> коштів спеціального фонду</t>
  </si>
  <si>
    <t xml:space="preserve">субвенції з державного бюджету місцевим бюджетам </t>
  </si>
  <si>
    <t>Залишок перевиконання за І півр. 2017р. після розподілу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</si>
  <si>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</si>
  <si>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</si>
  <si>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</si>
  <si>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</si>
  <si>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</si>
  <si>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</si>
  <si>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</si>
  <si>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перевиконання дохідної частини загального фонду районного бюджету за перший квартал 2017 року</t>
  </si>
  <si>
    <t>СУМА ПЕРЕВИКОНАННЯ за І кв.2017р.</t>
  </si>
  <si>
    <t>Залишок перевиконання після розподілу</t>
  </si>
  <si>
    <t>Залишок бюджету участі після розподілу</t>
  </si>
  <si>
    <t>Залишок в.з. після розподілу</t>
  </si>
  <si>
    <t>РОЗПОДІЛ ПЕРЕВИКОНАННЯ</t>
  </si>
  <si>
    <t>всього</t>
  </si>
  <si>
    <r>
      <t xml:space="preserve">70 275 274 * 1%  = </t>
    </r>
    <r>
      <rPr>
        <b/>
        <sz val="14"/>
        <rFont val="Times New Roman"/>
        <family val="1"/>
      </rPr>
      <t>702 752</t>
    </r>
    <r>
      <rPr>
        <sz val="14"/>
        <rFont val="Times New Roman"/>
        <family val="1"/>
      </rPr>
      <t>,74</t>
    </r>
  </si>
  <si>
    <t>Всього перевиконання до розподілу:</t>
  </si>
  <si>
    <t>Перевиконання за 9 місяців 2017 року до розподілу</t>
  </si>
  <si>
    <t>Залишки коштів спецфонду на 01.01.2018:</t>
  </si>
  <si>
    <t>Бюджет участі: 79 819 473 * 1%  = 798 194,73</t>
  </si>
  <si>
    <t xml:space="preserve"> залишку коштів додаткової дотації з державного бюджету</t>
  </si>
  <si>
    <t>пропозиції депутатів районної  ради -30% від обсягу вільного залишку ( рішення 7 сесії райради 7 скликання від 04.11.2016 №203 зі змінами)</t>
  </si>
  <si>
    <t>пропозиції райдержадміністрації - 70%   від обсягу вільного залишку ( рішення 7 сесії райради 7 скликання від 04.11.2016 №203   зі змінами)</t>
  </si>
  <si>
    <t>Залишок  в/залишків після розподілу розподілу</t>
  </si>
  <si>
    <t>Резервний фонд на 2019 рік</t>
  </si>
  <si>
    <t>інші субвенції с/рад</t>
  </si>
  <si>
    <t>додаткова дотація</t>
  </si>
  <si>
    <t xml:space="preserve">залишку коштів надходжень від відшкодування втрат сільськогосподарського та лісогосподарського виробництва           </t>
  </si>
  <si>
    <t>залишку коштів від повернення кредитів</t>
  </si>
  <si>
    <t xml:space="preserve">залишку коштів бюджету розвитку          </t>
  </si>
  <si>
    <t>залишку коштів  субвенції з держбюджету на соц.економ.розвиток</t>
  </si>
  <si>
    <t>залишок</t>
  </si>
  <si>
    <t xml:space="preserve"> залишку коштів інших субвенцій сільських бюджетів</t>
  </si>
  <si>
    <t>вільний залишок на 01.01.2020 року</t>
  </si>
  <si>
    <t>в т.ч. кошти перевиконання за 2019 рік</t>
  </si>
  <si>
    <t>кошти цільового призначення</t>
  </si>
  <si>
    <t>Залишок коштів загального фонду на 01.01 2020</t>
  </si>
  <si>
    <t>цільові кошти (на придбання мамографа)</t>
  </si>
  <si>
    <t>Вільний залишок коштів на 01.01 2020 до розподілу:</t>
  </si>
  <si>
    <t>в т.ч. кошти від перевиконання доходів ЗФ РБ за 2019 рік</t>
  </si>
  <si>
    <t>субвенція  з державного бюджету на соц-економрозвиток окремих територій</t>
  </si>
  <si>
    <t>іншої субвенції з місцевих бюджетів</t>
  </si>
  <si>
    <t>Залишки після розподілу</t>
  </si>
  <si>
    <r>
      <t>пропозиції депутатів районної  ради -30% від обсягу перевиконання</t>
    </r>
    <r>
      <rPr>
        <b/>
        <sz val="14"/>
        <rFont val="Times New Roman"/>
        <family val="1"/>
      </rPr>
      <t xml:space="preserve"> ( рішення 7 сесії райради 7 скликання від 04.11.2016 №203 зі змінами)</t>
    </r>
  </si>
  <si>
    <r>
      <t>пропозиції райдержадміністрації - 70%   від обсягу перевиконання</t>
    </r>
    <r>
      <rPr>
        <b/>
        <sz val="14"/>
        <rFont val="Times New Roman"/>
        <family val="1"/>
      </rPr>
      <t xml:space="preserve"> ( рішення 7 сесії райради 7 скликання від 04.11.2016 №203   зі змінами)</t>
    </r>
  </si>
  <si>
    <t>перевиконання дохідної частини загального фонду районного бюджету  за І квартал 2020 року</t>
  </si>
  <si>
    <t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</t>
  </si>
  <si>
    <t>перерозподіл залишку освітньої субвенції</t>
  </si>
  <si>
    <t>Додаток №1.1</t>
  </si>
  <si>
    <t>до додаткових пропозицій райдержадміністрації щодо розподілу коштів районного бюджету на 2020 рік</t>
  </si>
  <si>
    <t>(на розгляд постійної комісії районної ради з питань бюджету і комунальної власності  від    15.05.2020 року)</t>
  </si>
  <si>
    <t>коагулометр</t>
  </si>
  <si>
    <t>аналізатор електролітів</t>
  </si>
  <si>
    <r>
      <t>В зв'язку з тим, що лікарня є опорною та надає медичну допомогу хворим на короновірусну інфекцію COVID-19, потрібно заключчити договір з НСЗУ на пакет послуг "Стаціонарна допомога пацієнтам з гострою респіраторною хворобою COVID-19, спричиненою коронавірусом SARS-CoV-2", де   наявність даного обладнання є обов'язковою умовою, виділити кошти на придбання медичного обладнання</t>
    </r>
    <r>
      <rPr>
        <i/>
        <sz val="16"/>
        <rFont val="Times New Roman"/>
        <family val="1"/>
      </rPr>
      <t xml:space="preserve"> (282 000 грн.)</t>
    </r>
    <r>
      <rPr>
        <sz val="16"/>
        <rFont val="Times New Roman"/>
        <family val="1"/>
      </rPr>
      <t>:</t>
    </r>
  </si>
  <si>
    <t>10.</t>
  </si>
  <si>
    <t>11.</t>
  </si>
  <si>
    <r>
      <t xml:space="preserve">ЖРДА; </t>
    </r>
    <r>
      <rPr>
        <b/>
        <sz val="16"/>
        <rFont val="Times New Roman"/>
        <family val="1"/>
      </rPr>
      <t>Депутатське звернення Приставського М.М., Мусійчука Р.М.</t>
    </r>
  </si>
  <si>
    <t xml:space="preserve">змінити призначення з "на облаштування вільної зони доступу до мережі інтернет Wi-Fi (Вай Фай) на території Заможненської сільської ради </t>
  </si>
  <si>
    <t>(депутат Приставський М.М.)</t>
  </si>
  <si>
    <t>змінити призначення з "на підключення до мережі інтернет ДНЗ с.Заможне"</t>
  </si>
  <si>
    <t>(депутат Мусійчук Р.М.)</t>
  </si>
  <si>
    <r>
      <t xml:space="preserve">У зв'язку з невикористанням Заможненською сільською радою виділених депутатами коштів, внести зміни до цільового призначення коштів, виділених рішенням 31 сесії районної ради 7 скликання від 27.02.2020 року, а саме </t>
    </r>
    <r>
      <rPr>
        <i/>
        <sz val="16"/>
        <rFont val="Times New Roman"/>
        <family val="1"/>
      </rPr>
      <t>(43 351 грн.)</t>
    </r>
    <r>
      <rPr>
        <sz val="16"/>
        <rFont val="Times New Roman"/>
        <family val="1"/>
      </rPr>
      <t xml:space="preserve">: </t>
    </r>
  </si>
  <si>
    <t>Зменшити обсяги резервного фонду по КПКВКМБ 3719700 "Резервний фонд" по КЕКВ 9000 "Нерозподілені видатки"</t>
  </si>
  <si>
    <r>
      <t>Виділити додатково кошти на придбання засобів індивідуального захисту для медичних працівників закладів ПМД Житомирського району (</t>
    </r>
    <r>
      <rPr>
        <b/>
        <i/>
        <sz val="16"/>
        <rFont val="Times New Roman"/>
        <family val="1"/>
      </rPr>
      <t>Мінімальна потреба в коштах на 1 місяць - 121 875 грн.</t>
    </r>
    <r>
      <rPr>
        <i/>
        <sz val="16"/>
        <rFont val="Times New Roman"/>
        <family val="1"/>
      </rPr>
      <t>)</t>
    </r>
  </si>
  <si>
    <t>9.</t>
  </si>
  <si>
    <r>
      <t xml:space="preserve">Програма фінансової підтримки комунального некомерційного підприємстава "Центральна районна лікарня" Житомирської районної ради на 2020 рік </t>
    </r>
    <r>
      <rPr>
        <i/>
        <sz val="16"/>
        <rFont val="Times New Roman"/>
        <family val="1"/>
      </rPr>
      <t>(за умови внесення змін до програми)</t>
    </r>
  </si>
  <si>
    <t xml:space="preserve">вільний залишок коштів загального фонду районного бюджету  </t>
  </si>
  <si>
    <t>Виділити додатково кошти на виконання робіт з технічного огляду та обслуговування систем газопостачання</t>
  </si>
  <si>
    <t>Зменшити обсяги призначень по  оплаті природного газу ЗОШ по КПКВК 0611020 "Надання загальної середньої освіти закладами загальної середньої освіти (у тому числі з дошкільними підрозділами (відділеннями, групами)" КЕКВ 2274  "Оплата природного газу"</t>
  </si>
  <si>
    <t>перенести на розгляд наступної сесії райради</t>
  </si>
  <si>
    <t>КНП "ЦРЛ Житомирської районної ради"; ЖРДА</t>
  </si>
  <si>
    <t>08.05.2020 №489; №490; 12.05.2020 №65-03.09-65; 08.05.2020 №5/1176; 08.05.2020 №488; 08.05.2020 №5/1175; 08.05.2020 №491</t>
  </si>
  <si>
    <t>КНП "ЦПМСД Житомирської районної ради"; Районна рада; ЖРДА</t>
  </si>
  <si>
    <t>08.05.2020 №658; 08.05.2020 №5/1165; 08.05.2020 №659;</t>
  </si>
  <si>
    <t>на "встановлення систем відеоспостереження на території Озерянківської сільської ради"</t>
  </si>
  <si>
    <t>08.05.2020 35/1168;  08.05.2020 №б/н; 13.05.2020</t>
  </si>
  <si>
    <r>
      <t xml:space="preserve">Програма фінансової підтримки комунального  некомерційного підприємстава  "Центр первинної медико-санітарної допомоги" Житомирської районної ради на 2020 рік </t>
    </r>
    <r>
      <rPr>
        <i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</si>
</sst>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\+0;\-0;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"/>
    <numFmt numFmtId="195" formatCode="#,##0.00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mmm/yyyy"/>
    <numFmt numFmtId="201" formatCode="[$-FC19]d\ mmmm\ yyyy\ &quot;г.&quot;"/>
    <numFmt numFmtId="202" formatCode="#,##0.00_р_."/>
    <numFmt numFmtId="203" formatCode="#,##0_ ;[Red]\-#,##0\ "/>
    <numFmt numFmtId="204" formatCode="#,##0.00_ ;[Red]\-#,##0.0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Black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2" fontId="3" fillId="33" borderId="0" xfId="0" applyNumberFormat="1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15" fillId="33" borderId="0" xfId="0" applyFont="1" applyFill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 wrapText="1"/>
    </xf>
    <xf numFmtId="0" fontId="18" fillId="33" borderId="0" xfId="0" applyFont="1" applyFill="1" applyAlignment="1">
      <alignment vertical="center"/>
    </xf>
    <xf numFmtId="0" fontId="19" fillId="33" borderId="10" xfId="0" applyFont="1" applyFill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11" fillId="35" borderId="10" xfId="0" applyFont="1" applyFill="1" applyBorder="1" applyAlignment="1">
      <alignment horizontal="center" vertical="top" wrapText="1"/>
    </xf>
    <xf numFmtId="2" fontId="11" fillId="35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4" fontId="10" fillId="0" borderId="0" xfId="0" applyNumberFormat="1" applyFont="1" applyAlignment="1">
      <alignment horizontal="left"/>
    </xf>
    <xf numFmtId="0" fontId="14" fillId="33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left"/>
    </xf>
    <xf numFmtId="14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33" borderId="16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top" wrapText="1"/>
    </xf>
    <xf numFmtId="2" fontId="11" fillId="33" borderId="12" xfId="0" applyNumberFormat="1" applyFont="1" applyFill="1" applyBorder="1" applyAlignment="1">
      <alignment horizontal="center" vertical="top" wrapText="1"/>
    </xf>
    <xf numFmtId="2" fontId="11" fillId="33" borderId="16" xfId="0" applyNumberFormat="1" applyFont="1" applyFill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11" fillId="33" borderId="16" xfId="0" applyNumberFormat="1" applyFont="1" applyFill="1" applyBorder="1" applyAlignment="1">
      <alignment horizontal="center" vertical="top" wrapText="1"/>
    </xf>
    <xf numFmtId="4" fontId="11" fillId="33" borderId="11" xfId="0" applyNumberFormat="1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6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7"/>
  <sheetViews>
    <sheetView tabSelected="1" view="pageBreakPreview" zoomScale="41" zoomScaleNormal="25" zoomScaleSheetLayoutView="4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K5" sqref="AK5:AK7"/>
    </sheetView>
  </sheetViews>
  <sheetFormatPr defaultColWidth="9.00390625" defaultRowHeight="12.75"/>
  <cols>
    <col min="1" max="1" width="9.125" style="4" customWidth="1"/>
    <col min="2" max="2" width="24.75390625" style="5" customWidth="1"/>
    <col min="3" max="3" width="24.625" style="5" customWidth="1"/>
    <col min="4" max="4" width="65.00390625" style="5" customWidth="1"/>
    <col min="5" max="5" width="21.125" style="6" customWidth="1"/>
    <col min="6" max="6" width="0.2421875" style="35" hidden="1" customWidth="1"/>
    <col min="7" max="7" width="16.375" style="35" hidden="1" customWidth="1"/>
    <col min="8" max="8" width="16.625" style="7" hidden="1" customWidth="1"/>
    <col min="9" max="10" width="0.6171875" style="7" hidden="1" customWidth="1"/>
    <col min="11" max="11" width="13.125" style="7" hidden="1" customWidth="1"/>
    <col min="12" max="12" width="0.37109375" style="35" hidden="1" customWidth="1"/>
    <col min="13" max="13" width="16.75390625" style="35" hidden="1" customWidth="1"/>
    <col min="14" max="14" width="20.125" style="7" customWidth="1"/>
    <col min="15" max="15" width="18.875" style="7" customWidth="1"/>
    <col min="16" max="16" width="14.25390625" style="7" hidden="1" customWidth="1"/>
    <col min="17" max="17" width="12.875" style="7" hidden="1" customWidth="1"/>
    <col min="18" max="18" width="11.375" style="7" hidden="1" customWidth="1"/>
    <col min="19" max="19" width="13.625" style="7" hidden="1" customWidth="1"/>
    <col min="20" max="20" width="16.375" style="7" hidden="1" customWidth="1"/>
    <col min="21" max="21" width="21.375" style="7" customWidth="1"/>
    <col min="22" max="22" width="0.2421875" style="7" hidden="1" customWidth="1"/>
    <col min="23" max="23" width="0.12890625" style="7" hidden="1" customWidth="1"/>
    <col min="24" max="24" width="7.875" style="7" hidden="1" customWidth="1"/>
    <col min="25" max="25" width="8.125" style="7" hidden="1" customWidth="1"/>
    <col min="26" max="26" width="0.6171875" style="7" hidden="1" customWidth="1"/>
    <col min="27" max="27" width="0.12890625" style="7" hidden="1" customWidth="1"/>
    <col min="28" max="28" width="1.75390625" style="7" hidden="1" customWidth="1"/>
    <col min="29" max="29" width="0.74609375" style="7" hidden="1" customWidth="1"/>
    <col min="30" max="30" width="15.125" style="7" hidden="1" customWidth="1"/>
    <col min="31" max="31" width="15.75390625" style="7" hidden="1" customWidth="1"/>
    <col min="32" max="32" width="8.125" style="7" hidden="1" customWidth="1"/>
    <col min="33" max="33" width="11.375" style="7" hidden="1" customWidth="1"/>
    <col min="34" max="34" width="22.25390625" style="7" hidden="1" customWidth="1"/>
    <col min="35" max="35" width="47.75390625" style="5" customWidth="1"/>
    <col min="36" max="36" width="13.25390625" style="7" customWidth="1"/>
    <col min="37" max="53" width="24.625" style="7" customWidth="1"/>
    <col min="54" max="54" width="20.125" style="7" customWidth="1"/>
    <col min="55" max="16384" width="9.125" style="7" customWidth="1"/>
  </cols>
  <sheetData>
    <row r="1" spans="1:53" ht="30.75" customHeight="1">
      <c r="A1" s="36"/>
      <c r="B1" s="37"/>
      <c r="C1" s="37"/>
      <c r="D1" s="37"/>
      <c r="E1" s="38"/>
      <c r="F1" s="55"/>
      <c r="G1" s="55"/>
      <c r="H1" s="38"/>
      <c r="I1" s="39"/>
      <c r="J1" s="39"/>
      <c r="K1" s="39"/>
      <c r="L1" s="55"/>
      <c r="M1" s="55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52" t="s">
        <v>71</v>
      </c>
      <c r="AJ1" s="8"/>
      <c r="AK1" s="9"/>
      <c r="AL1" s="9"/>
      <c r="AM1" s="9"/>
      <c r="AN1" s="9"/>
      <c r="AO1" s="9"/>
      <c r="AP1" s="9"/>
      <c r="AQ1" s="9"/>
      <c r="AR1" s="9"/>
      <c r="AS1" s="10" t="s">
        <v>6</v>
      </c>
      <c r="AT1" s="10" t="s">
        <v>1</v>
      </c>
      <c r="AU1" s="5"/>
      <c r="AV1" s="5"/>
      <c r="AW1" s="5"/>
      <c r="AX1" s="5"/>
      <c r="AY1" s="5"/>
      <c r="AZ1" s="5"/>
      <c r="BA1" s="11"/>
    </row>
    <row r="2" spans="1:54" ht="38.25" customHeight="1">
      <c r="A2" s="170" t="s">
        <v>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21"/>
      <c r="AK2" s="12"/>
      <c r="AL2" s="12"/>
      <c r="AM2" s="12"/>
      <c r="AN2" s="12"/>
      <c r="AO2" s="12"/>
      <c r="AP2" s="12"/>
      <c r="AQ2" s="12"/>
      <c r="AR2" s="12"/>
      <c r="AS2" s="143"/>
      <c r="AT2" s="143"/>
      <c r="AU2" s="1"/>
      <c r="AV2" s="1"/>
      <c r="AW2" s="1"/>
      <c r="AX2" s="1"/>
      <c r="AY2" s="13"/>
      <c r="AZ2" s="13"/>
      <c r="BA2" s="14"/>
      <c r="BB2" s="5"/>
    </row>
    <row r="3" spans="1:53" ht="34.5" customHeight="1">
      <c r="A3" s="172" t="s">
        <v>73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5"/>
      <c r="AK3" s="16"/>
      <c r="AL3" s="16"/>
      <c r="AM3" s="16"/>
      <c r="AN3" s="16"/>
      <c r="AO3" s="16"/>
      <c r="AP3" s="16"/>
      <c r="AQ3" s="16"/>
      <c r="AR3" s="16"/>
      <c r="AS3" s="144"/>
      <c r="AT3" s="144"/>
      <c r="AU3" s="13"/>
      <c r="AV3" s="13"/>
      <c r="AW3" s="13"/>
      <c r="AX3" s="13"/>
      <c r="AY3" s="1"/>
      <c r="AZ3" s="1"/>
      <c r="BA3" s="17"/>
    </row>
    <row r="4" spans="1:53" ht="30.75" customHeight="1" hidden="1">
      <c r="A4" s="18"/>
      <c r="B4" s="15"/>
      <c r="C4" s="15"/>
      <c r="D4" s="18"/>
      <c r="E4" s="2"/>
      <c r="F4" s="56"/>
      <c r="G4" s="56"/>
      <c r="H4" s="15"/>
      <c r="I4" s="15"/>
      <c r="J4" s="15"/>
      <c r="K4" s="15"/>
      <c r="L4" s="56"/>
      <c r="M4" s="77"/>
      <c r="N4" s="66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  <c r="AG4" s="20"/>
      <c r="AH4" s="15"/>
      <c r="AI4" s="18"/>
      <c r="AJ4" s="15"/>
      <c r="AK4" s="16"/>
      <c r="AL4" s="16"/>
      <c r="AM4" s="16"/>
      <c r="AN4" s="16"/>
      <c r="AO4" s="16"/>
      <c r="AP4" s="16"/>
      <c r="AQ4" s="16"/>
      <c r="AR4" s="16"/>
      <c r="AS4" s="144"/>
      <c r="AT4" s="144"/>
      <c r="AU4" s="13"/>
      <c r="AV4" s="13"/>
      <c r="AW4" s="13"/>
      <c r="AX4" s="13"/>
      <c r="AY4" s="1"/>
      <c r="AZ4" s="1"/>
      <c r="BA4" s="17"/>
    </row>
    <row r="5" spans="1:54" ht="145.5" customHeight="1" hidden="1">
      <c r="A5" s="174" t="s">
        <v>27</v>
      </c>
      <c r="B5" s="174" t="s">
        <v>29</v>
      </c>
      <c r="C5" s="159" t="s">
        <v>25</v>
      </c>
      <c r="D5" s="146" t="s">
        <v>28</v>
      </c>
      <c r="E5" s="146"/>
      <c r="F5" s="136" t="s">
        <v>13</v>
      </c>
      <c r="G5" s="136" t="s">
        <v>19</v>
      </c>
      <c r="H5" s="160" t="s">
        <v>64</v>
      </c>
      <c r="I5" s="139"/>
      <c r="J5" s="146"/>
      <c r="K5" s="146" t="s">
        <v>22</v>
      </c>
      <c r="L5" s="156" t="s">
        <v>69</v>
      </c>
      <c r="M5" s="175"/>
      <c r="N5" s="176"/>
      <c r="O5" s="176"/>
      <c r="P5" s="176"/>
      <c r="Q5" s="176"/>
      <c r="R5" s="176"/>
      <c r="S5" s="176"/>
      <c r="T5" s="176"/>
      <c r="U5" s="177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8"/>
      <c r="AG5" s="43"/>
      <c r="AH5" s="146" t="s">
        <v>70</v>
      </c>
      <c r="AI5" s="146" t="s">
        <v>26</v>
      </c>
      <c r="AJ5" s="152"/>
      <c r="AK5" s="143"/>
      <c r="AL5" s="143"/>
      <c r="AM5" s="143"/>
      <c r="AN5" s="143"/>
      <c r="AO5" s="143"/>
      <c r="AP5" s="143"/>
      <c r="AQ5" s="143"/>
      <c r="AR5" s="143"/>
      <c r="AS5" s="144"/>
      <c r="AT5" s="144"/>
      <c r="AU5" s="143"/>
      <c r="AV5" s="143"/>
      <c r="AW5" s="143"/>
      <c r="AX5" s="143"/>
      <c r="AY5" s="143"/>
      <c r="AZ5" s="143"/>
      <c r="BA5" s="164"/>
      <c r="BB5" s="163"/>
    </row>
    <row r="6" spans="1:54" ht="108.75" customHeight="1">
      <c r="A6" s="174"/>
      <c r="B6" s="174"/>
      <c r="C6" s="159"/>
      <c r="D6" s="146" t="s">
        <v>20</v>
      </c>
      <c r="E6" s="72" t="s">
        <v>30</v>
      </c>
      <c r="F6" s="136"/>
      <c r="G6" s="136"/>
      <c r="H6" s="161"/>
      <c r="I6" s="139"/>
      <c r="J6" s="146"/>
      <c r="K6" s="146"/>
      <c r="L6" s="157"/>
      <c r="M6" s="149" t="s">
        <v>89</v>
      </c>
      <c r="N6" s="150"/>
      <c r="O6" s="151"/>
      <c r="P6" s="140" t="s">
        <v>7</v>
      </c>
      <c r="Q6" s="140" t="s">
        <v>8</v>
      </c>
      <c r="R6" s="137" t="s">
        <v>43</v>
      </c>
      <c r="S6" s="134" t="s">
        <v>68</v>
      </c>
      <c r="T6" s="135"/>
      <c r="U6" s="155" t="s">
        <v>3</v>
      </c>
      <c r="V6" s="147" t="s">
        <v>18</v>
      </c>
      <c r="W6" s="175" t="s">
        <v>21</v>
      </c>
      <c r="X6" s="176"/>
      <c r="Y6" s="176"/>
      <c r="Z6" s="176"/>
      <c r="AA6" s="176"/>
      <c r="AB6" s="176"/>
      <c r="AC6" s="176"/>
      <c r="AD6" s="176"/>
      <c r="AE6" s="178"/>
      <c r="AF6" s="147" t="s">
        <v>31</v>
      </c>
      <c r="AG6" s="41"/>
      <c r="AH6" s="146"/>
      <c r="AI6" s="146"/>
      <c r="AJ6" s="153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65"/>
      <c r="BB6" s="163"/>
    </row>
    <row r="7" spans="1:54" ht="321.75" customHeight="1">
      <c r="A7" s="174"/>
      <c r="B7" s="174"/>
      <c r="C7" s="159"/>
      <c r="D7" s="146"/>
      <c r="E7" s="73"/>
      <c r="F7" s="136"/>
      <c r="G7" s="136"/>
      <c r="H7" s="162"/>
      <c r="I7" s="139"/>
      <c r="J7" s="146"/>
      <c r="K7" s="146"/>
      <c r="L7" s="158"/>
      <c r="M7" s="76" t="s">
        <v>58</v>
      </c>
      <c r="N7" s="67" t="s">
        <v>44</v>
      </c>
      <c r="O7" s="65" t="s">
        <v>45</v>
      </c>
      <c r="P7" s="141"/>
      <c r="Q7" s="141"/>
      <c r="R7" s="138"/>
      <c r="S7" s="97" t="s">
        <v>66</v>
      </c>
      <c r="T7" s="96" t="s">
        <v>67</v>
      </c>
      <c r="U7" s="138"/>
      <c r="V7" s="148"/>
      <c r="W7" s="41" t="s">
        <v>50</v>
      </c>
      <c r="X7" s="41"/>
      <c r="Y7" s="41"/>
      <c r="Z7" s="41" t="s">
        <v>24</v>
      </c>
      <c r="AA7" s="41" t="s">
        <v>51</v>
      </c>
      <c r="AB7" s="41" t="s">
        <v>2</v>
      </c>
      <c r="AC7" s="41" t="s">
        <v>55</v>
      </c>
      <c r="AD7" s="41" t="s">
        <v>53</v>
      </c>
      <c r="AE7" s="41" t="s">
        <v>52</v>
      </c>
      <c r="AF7" s="148"/>
      <c r="AG7" s="43"/>
      <c r="AH7" s="146"/>
      <c r="AI7" s="146"/>
      <c r="AJ7" s="154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66"/>
      <c r="BB7" s="163"/>
    </row>
    <row r="8" spans="1:54" ht="231.75" customHeight="1">
      <c r="A8" s="132" t="s">
        <v>87</v>
      </c>
      <c r="B8" s="132" t="s">
        <v>96</v>
      </c>
      <c r="C8" s="132" t="s">
        <v>93</v>
      </c>
      <c r="D8" s="54" t="s">
        <v>76</v>
      </c>
      <c r="E8" s="47"/>
      <c r="F8" s="42"/>
      <c r="G8" s="4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2"/>
      <c r="V8" s="42"/>
      <c r="W8" s="42"/>
      <c r="X8" s="41"/>
      <c r="Y8" s="41"/>
      <c r="Z8" s="41"/>
      <c r="AA8" s="41"/>
      <c r="AB8" s="41"/>
      <c r="AC8" s="41"/>
      <c r="AD8" s="41"/>
      <c r="AE8" s="41"/>
      <c r="AF8" s="41"/>
      <c r="AG8" s="40"/>
      <c r="AH8" s="41"/>
      <c r="AI8" s="125" t="s">
        <v>88</v>
      </c>
      <c r="AJ8" s="3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22"/>
      <c r="BB8" s="23"/>
    </row>
    <row r="9" spans="1:54" ht="33.75" customHeight="1">
      <c r="A9" s="133"/>
      <c r="B9" s="133"/>
      <c r="C9" s="133"/>
      <c r="D9" s="54" t="s">
        <v>74</v>
      </c>
      <c r="E9" s="47">
        <v>130000</v>
      </c>
      <c r="F9" s="42"/>
      <c r="G9" s="4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>
        <v>130000</v>
      </c>
      <c r="V9" s="42"/>
      <c r="W9" s="42"/>
      <c r="X9" s="41"/>
      <c r="Y9" s="41"/>
      <c r="Z9" s="41"/>
      <c r="AA9" s="41"/>
      <c r="AB9" s="41"/>
      <c r="AC9" s="41"/>
      <c r="AD9" s="41"/>
      <c r="AE9" s="41"/>
      <c r="AF9" s="41"/>
      <c r="AG9" s="40"/>
      <c r="AH9" s="41"/>
      <c r="AI9" s="1"/>
      <c r="AJ9" s="3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22"/>
      <c r="BB9" s="23"/>
    </row>
    <row r="10" spans="1:54" ht="30" customHeight="1">
      <c r="A10" s="133"/>
      <c r="B10" s="133"/>
      <c r="C10" s="133"/>
      <c r="D10" s="54" t="s">
        <v>75</v>
      </c>
      <c r="E10" s="47">
        <v>152000</v>
      </c>
      <c r="F10" s="42"/>
      <c r="G10" s="4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>
        <f>50000+102000</f>
        <v>152000</v>
      </c>
      <c r="V10" s="42"/>
      <c r="W10" s="42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1"/>
      <c r="AI10" s="106"/>
      <c r="AJ10" s="3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2"/>
      <c r="BB10" s="23"/>
    </row>
    <row r="11" spans="1:54" ht="153" customHeight="1">
      <c r="A11" s="111"/>
      <c r="B11" s="111"/>
      <c r="C11" s="111"/>
      <c r="D11" s="80" t="s">
        <v>91</v>
      </c>
      <c r="E11" s="47"/>
      <c r="F11" s="42"/>
      <c r="G11" s="4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>
        <f>-282000</f>
        <v>-282000</v>
      </c>
      <c r="V11" s="42"/>
      <c r="W11" s="42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1"/>
      <c r="AI11" s="106"/>
      <c r="AJ11" s="3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22"/>
      <c r="BB11" s="23"/>
    </row>
    <row r="12" spans="1:54" ht="135.75" customHeight="1">
      <c r="A12" s="48" t="s">
        <v>77</v>
      </c>
      <c r="B12" s="127" t="s">
        <v>94</v>
      </c>
      <c r="C12" s="51" t="s">
        <v>95</v>
      </c>
      <c r="D12" s="54" t="s">
        <v>86</v>
      </c>
      <c r="E12" s="45">
        <v>1567121</v>
      </c>
      <c r="F12" s="50"/>
      <c r="G12" s="50"/>
      <c r="H12" s="46"/>
      <c r="I12" s="46"/>
      <c r="J12" s="46"/>
      <c r="K12" s="46"/>
      <c r="L12" s="49"/>
      <c r="M12" s="49"/>
      <c r="N12" s="46"/>
      <c r="O12" s="46"/>
      <c r="P12" s="46"/>
      <c r="Q12" s="46"/>
      <c r="R12" s="46"/>
      <c r="S12" s="46"/>
      <c r="T12" s="46"/>
      <c r="U12" s="46">
        <f>50000</f>
        <v>50000</v>
      </c>
      <c r="V12" s="42"/>
      <c r="W12" s="42"/>
      <c r="X12" s="41"/>
      <c r="Y12" s="41"/>
      <c r="Z12" s="41"/>
      <c r="AA12" s="41"/>
      <c r="AB12" s="41"/>
      <c r="AC12" s="41"/>
      <c r="AD12" s="41"/>
      <c r="AE12" s="41"/>
      <c r="AF12" s="41"/>
      <c r="AG12" s="40"/>
      <c r="AH12" s="41"/>
      <c r="AI12" s="125" t="s">
        <v>99</v>
      </c>
      <c r="AJ12" s="3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22"/>
      <c r="BB12" s="23"/>
    </row>
    <row r="13" spans="1:54" ht="110.25" customHeight="1">
      <c r="A13" s="111"/>
      <c r="B13" s="128"/>
      <c r="C13" s="51"/>
      <c r="D13" s="54" t="s">
        <v>90</v>
      </c>
      <c r="E13" s="45">
        <v>60000</v>
      </c>
      <c r="F13" s="50"/>
      <c r="G13" s="50"/>
      <c r="H13" s="46"/>
      <c r="I13" s="46"/>
      <c r="J13" s="46"/>
      <c r="K13" s="46"/>
      <c r="L13" s="49"/>
      <c r="M13" s="49"/>
      <c r="N13" s="46"/>
      <c r="O13" s="46"/>
      <c r="P13" s="46"/>
      <c r="Q13" s="46"/>
      <c r="R13" s="46"/>
      <c r="S13" s="46"/>
      <c r="T13" s="46"/>
      <c r="U13" s="46"/>
      <c r="V13" s="42"/>
      <c r="W13" s="42"/>
      <c r="X13" s="41"/>
      <c r="Y13" s="41"/>
      <c r="Z13" s="41"/>
      <c r="AA13" s="41"/>
      <c r="AB13" s="41"/>
      <c r="AC13" s="41"/>
      <c r="AD13" s="41"/>
      <c r="AE13" s="41"/>
      <c r="AF13" s="41"/>
      <c r="AG13" s="40"/>
      <c r="AH13" s="41"/>
      <c r="AI13" s="125" t="s">
        <v>92</v>
      </c>
      <c r="AJ13" s="3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22"/>
      <c r="BB13" s="23"/>
    </row>
    <row r="14" spans="1:54" ht="69.75" customHeight="1">
      <c r="A14" s="112"/>
      <c r="B14" s="117"/>
      <c r="C14" s="51"/>
      <c r="D14" s="80" t="s">
        <v>85</v>
      </c>
      <c r="E14" s="45"/>
      <c r="F14" s="50"/>
      <c r="G14" s="50"/>
      <c r="H14" s="46"/>
      <c r="I14" s="46"/>
      <c r="J14" s="46"/>
      <c r="K14" s="46"/>
      <c r="L14" s="49"/>
      <c r="M14" s="49"/>
      <c r="N14" s="46"/>
      <c r="O14" s="46"/>
      <c r="P14" s="46"/>
      <c r="Q14" s="46"/>
      <c r="R14" s="46"/>
      <c r="S14" s="46"/>
      <c r="T14" s="46"/>
      <c r="U14" s="46">
        <f>-50000</f>
        <v>-50000</v>
      </c>
      <c r="V14" s="42"/>
      <c r="W14" s="42"/>
      <c r="X14" s="41"/>
      <c r="Y14" s="41"/>
      <c r="Z14" s="41"/>
      <c r="AA14" s="41"/>
      <c r="AB14" s="41"/>
      <c r="AC14" s="41"/>
      <c r="AD14" s="41"/>
      <c r="AE14" s="41"/>
      <c r="AF14" s="41"/>
      <c r="AG14" s="40"/>
      <c r="AH14" s="41"/>
      <c r="AI14" s="126"/>
      <c r="AJ14" s="3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22"/>
      <c r="BB14" s="23"/>
    </row>
    <row r="15" spans="1:54" ht="132" customHeight="1">
      <c r="A15" s="48" t="s">
        <v>78</v>
      </c>
      <c r="B15" s="60" t="s">
        <v>98</v>
      </c>
      <c r="C15" s="51" t="s">
        <v>79</v>
      </c>
      <c r="D15" s="54" t="s">
        <v>84</v>
      </c>
      <c r="E15" s="45"/>
      <c r="F15" s="50"/>
      <c r="G15" s="50"/>
      <c r="H15" s="46"/>
      <c r="I15" s="46"/>
      <c r="J15" s="46"/>
      <c r="K15" s="46"/>
      <c r="L15" s="49"/>
      <c r="M15" s="49"/>
      <c r="N15" s="46"/>
      <c r="O15" s="46"/>
      <c r="P15" s="46"/>
      <c r="Q15" s="46"/>
      <c r="R15" s="46"/>
      <c r="S15" s="46"/>
      <c r="T15" s="46"/>
      <c r="U15" s="46"/>
      <c r="V15" s="42"/>
      <c r="W15" s="42"/>
      <c r="X15" s="41"/>
      <c r="Y15" s="41"/>
      <c r="Z15" s="41"/>
      <c r="AA15" s="41"/>
      <c r="AB15" s="41"/>
      <c r="AC15" s="41"/>
      <c r="AD15" s="41"/>
      <c r="AE15" s="41"/>
      <c r="AF15" s="41"/>
      <c r="AG15" s="40"/>
      <c r="AH15" s="41"/>
      <c r="AI15" s="78"/>
      <c r="AJ15" s="3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22"/>
      <c r="BB15" s="23"/>
    </row>
    <row r="16" spans="1:54" ht="110.25" customHeight="1">
      <c r="A16" s="111"/>
      <c r="B16" s="124"/>
      <c r="C16" s="167" t="s">
        <v>81</v>
      </c>
      <c r="D16" s="80" t="s">
        <v>80</v>
      </c>
      <c r="E16" s="45">
        <f>-22643</f>
        <v>-22643</v>
      </c>
      <c r="F16" s="50"/>
      <c r="G16" s="50"/>
      <c r="H16" s="46"/>
      <c r="I16" s="46"/>
      <c r="J16" s="46"/>
      <c r="K16" s="46"/>
      <c r="L16" s="49"/>
      <c r="M16" s="49"/>
      <c r="N16" s="46">
        <f>-22643</f>
        <v>-22643</v>
      </c>
      <c r="O16" s="46"/>
      <c r="P16" s="46"/>
      <c r="Q16" s="46"/>
      <c r="R16" s="46"/>
      <c r="S16" s="46"/>
      <c r="T16" s="46"/>
      <c r="U16" s="46"/>
      <c r="V16" s="42"/>
      <c r="W16" s="42"/>
      <c r="X16" s="41"/>
      <c r="Y16" s="41"/>
      <c r="Z16" s="41"/>
      <c r="AA16" s="41"/>
      <c r="AB16" s="41"/>
      <c r="AC16" s="41"/>
      <c r="AD16" s="41"/>
      <c r="AE16" s="41"/>
      <c r="AF16" s="41"/>
      <c r="AG16" s="40"/>
      <c r="AH16" s="41"/>
      <c r="AI16" s="102"/>
      <c r="AJ16" s="3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22"/>
      <c r="BB16" s="23"/>
    </row>
    <row r="17" spans="1:54" ht="76.5" customHeight="1">
      <c r="A17" s="111"/>
      <c r="B17" s="124"/>
      <c r="C17" s="168"/>
      <c r="D17" s="80" t="s">
        <v>97</v>
      </c>
      <c r="E17" s="45">
        <v>22643</v>
      </c>
      <c r="F17" s="50"/>
      <c r="G17" s="50"/>
      <c r="H17" s="46"/>
      <c r="I17" s="46"/>
      <c r="J17" s="46"/>
      <c r="K17" s="46"/>
      <c r="L17" s="49"/>
      <c r="M17" s="49"/>
      <c r="N17" s="46">
        <v>22643</v>
      </c>
      <c r="O17" s="46"/>
      <c r="P17" s="46"/>
      <c r="Q17" s="46"/>
      <c r="R17" s="46"/>
      <c r="S17" s="46"/>
      <c r="T17" s="46"/>
      <c r="U17" s="46"/>
      <c r="V17" s="42"/>
      <c r="W17" s="42"/>
      <c r="X17" s="41"/>
      <c r="Y17" s="41"/>
      <c r="Z17" s="41"/>
      <c r="AA17" s="41"/>
      <c r="AB17" s="41"/>
      <c r="AC17" s="41"/>
      <c r="AD17" s="41"/>
      <c r="AE17" s="41"/>
      <c r="AF17" s="41"/>
      <c r="AG17" s="40"/>
      <c r="AH17" s="41"/>
      <c r="AI17" s="102"/>
      <c r="AJ17" s="3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22"/>
      <c r="BB17" s="23"/>
    </row>
    <row r="18" spans="1:54" ht="57" customHeight="1">
      <c r="A18" s="111"/>
      <c r="B18" s="124"/>
      <c r="C18" s="167" t="s">
        <v>83</v>
      </c>
      <c r="D18" s="80" t="s">
        <v>82</v>
      </c>
      <c r="E18" s="45">
        <f>-20708</f>
        <v>-20708</v>
      </c>
      <c r="F18" s="50"/>
      <c r="G18" s="50"/>
      <c r="H18" s="46"/>
      <c r="I18" s="46"/>
      <c r="J18" s="46"/>
      <c r="K18" s="46"/>
      <c r="L18" s="49"/>
      <c r="M18" s="49"/>
      <c r="N18" s="46">
        <f>-20708</f>
        <v>-20708</v>
      </c>
      <c r="O18" s="46"/>
      <c r="P18" s="46"/>
      <c r="Q18" s="46"/>
      <c r="R18" s="46"/>
      <c r="S18" s="46"/>
      <c r="T18" s="46"/>
      <c r="U18" s="46"/>
      <c r="V18" s="42"/>
      <c r="W18" s="42"/>
      <c r="X18" s="41"/>
      <c r="Y18" s="41"/>
      <c r="Z18" s="41"/>
      <c r="AA18" s="41"/>
      <c r="AB18" s="41"/>
      <c r="AC18" s="41"/>
      <c r="AD18" s="41"/>
      <c r="AE18" s="41"/>
      <c r="AF18" s="41"/>
      <c r="AG18" s="40"/>
      <c r="AH18" s="41"/>
      <c r="AI18" s="123"/>
      <c r="AJ18" s="3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22"/>
      <c r="BB18" s="23"/>
    </row>
    <row r="19" spans="1:54" ht="78" customHeight="1">
      <c r="A19" s="112"/>
      <c r="B19" s="117"/>
      <c r="C19" s="169"/>
      <c r="D19" s="80" t="s">
        <v>97</v>
      </c>
      <c r="E19" s="45">
        <v>20708</v>
      </c>
      <c r="F19" s="50"/>
      <c r="G19" s="50"/>
      <c r="H19" s="46"/>
      <c r="I19" s="46"/>
      <c r="J19" s="46"/>
      <c r="K19" s="46"/>
      <c r="L19" s="49"/>
      <c r="M19" s="49"/>
      <c r="N19" s="46">
        <v>20708</v>
      </c>
      <c r="O19" s="46"/>
      <c r="P19" s="46"/>
      <c r="Q19" s="46"/>
      <c r="R19" s="46"/>
      <c r="S19" s="46"/>
      <c r="T19" s="46"/>
      <c r="U19" s="46"/>
      <c r="V19" s="42"/>
      <c r="W19" s="42"/>
      <c r="X19" s="41"/>
      <c r="Y19" s="41"/>
      <c r="Z19" s="41"/>
      <c r="AA19" s="41"/>
      <c r="AB19" s="41"/>
      <c r="AC19" s="41"/>
      <c r="AD19" s="41"/>
      <c r="AE19" s="41"/>
      <c r="AF19" s="41"/>
      <c r="AG19" s="40"/>
      <c r="AH19" s="41"/>
      <c r="AI19" s="123"/>
      <c r="AJ19" s="3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22"/>
      <c r="BB19" s="23"/>
    </row>
    <row r="20" spans="1:54" ht="125.25" customHeight="1" hidden="1">
      <c r="A20" s="48"/>
      <c r="B20" s="118"/>
      <c r="C20" s="44"/>
      <c r="D20" s="54"/>
      <c r="E20" s="79"/>
      <c r="F20" s="50"/>
      <c r="G20" s="50"/>
      <c r="H20" s="46"/>
      <c r="I20" s="46"/>
      <c r="J20" s="46"/>
      <c r="K20" s="46"/>
      <c r="L20" s="49"/>
      <c r="M20" s="49"/>
      <c r="N20" s="46"/>
      <c r="O20" s="79"/>
      <c r="P20" s="46"/>
      <c r="Q20" s="46"/>
      <c r="R20" s="46"/>
      <c r="S20" s="46"/>
      <c r="T20" s="46"/>
      <c r="U20" s="46"/>
      <c r="V20" s="42"/>
      <c r="W20" s="42"/>
      <c r="X20" s="41"/>
      <c r="Y20" s="41"/>
      <c r="Z20" s="41"/>
      <c r="AA20" s="41"/>
      <c r="AB20" s="41"/>
      <c r="AC20" s="41"/>
      <c r="AD20" s="41"/>
      <c r="AE20" s="41"/>
      <c r="AF20" s="41"/>
      <c r="AG20" s="40"/>
      <c r="AH20" s="41"/>
      <c r="AI20" s="123"/>
      <c r="AJ20" s="3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22"/>
      <c r="BB20" s="23"/>
    </row>
    <row r="21" spans="1:54" ht="93" customHeight="1" hidden="1">
      <c r="A21" s="132"/>
      <c r="B21" s="129"/>
      <c r="C21" s="132"/>
      <c r="D21" s="54"/>
      <c r="E21" s="79"/>
      <c r="F21" s="50"/>
      <c r="G21" s="50"/>
      <c r="H21" s="46"/>
      <c r="I21" s="46"/>
      <c r="J21" s="46"/>
      <c r="K21" s="46"/>
      <c r="L21" s="49"/>
      <c r="M21" s="49"/>
      <c r="N21" s="46"/>
      <c r="O21" s="79"/>
      <c r="P21" s="46"/>
      <c r="Q21" s="46"/>
      <c r="R21" s="46"/>
      <c r="S21" s="46"/>
      <c r="T21" s="46"/>
      <c r="U21" s="42"/>
      <c r="V21" s="42"/>
      <c r="W21" s="42"/>
      <c r="X21" s="41"/>
      <c r="Y21" s="41"/>
      <c r="Z21" s="41"/>
      <c r="AA21" s="41"/>
      <c r="AB21" s="41"/>
      <c r="AC21" s="41"/>
      <c r="AD21" s="41"/>
      <c r="AE21" s="41"/>
      <c r="AF21" s="41"/>
      <c r="AG21" s="40"/>
      <c r="AH21" s="41"/>
      <c r="AI21" s="99"/>
      <c r="AJ21" s="100"/>
      <c r="AK21" s="101"/>
      <c r="AL21" s="101"/>
      <c r="AM21" s="10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22"/>
      <c r="BB21" s="23"/>
    </row>
    <row r="22" spans="1:54" ht="133.5" customHeight="1" hidden="1">
      <c r="A22" s="133"/>
      <c r="B22" s="130"/>
      <c r="C22" s="133"/>
      <c r="D22" s="105"/>
      <c r="E22" s="79"/>
      <c r="F22" s="50"/>
      <c r="G22" s="50"/>
      <c r="H22" s="46"/>
      <c r="I22" s="46"/>
      <c r="J22" s="46"/>
      <c r="K22" s="46"/>
      <c r="L22" s="49"/>
      <c r="M22" s="49"/>
      <c r="N22" s="46"/>
      <c r="O22" s="79"/>
      <c r="P22" s="46"/>
      <c r="Q22" s="46"/>
      <c r="R22" s="46"/>
      <c r="S22" s="46"/>
      <c r="T22" s="46"/>
      <c r="U22" s="42"/>
      <c r="V22" s="42"/>
      <c r="W22" s="42"/>
      <c r="X22" s="41"/>
      <c r="Y22" s="41"/>
      <c r="Z22" s="41"/>
      <c r="AA22" s="41"/>
      <c r="AB22" s="41"/>
      <c r="AC22" s="41"/>
      <c r="AD22" s="41"/>
      <c r="AE22" s="41"/>
      <c r="AF22" s="41"/>
      <c r="AG22" s="40"/>
      <c r="AH22" s="41"/>
      <c r="AI22" s="99"/>
      <c r="AJ22" s="100"/>
      <c r="AK22" s="101"/>
      <c r="AL22" s="101"/>
      <c r="AM22" s="10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22"/>
      <c r="BB22" s="23"/>
    </row>
    <row r="23" spans="1:54" ht="171.75" customHeight="1" hidden="1">
      <c r="A23" s="133"/>
      <c r="B23" s="130"/>
      <c r="C23" s="133"/>
      <c r="D23" s="54"/>
      <c r="E23" s="45"/>
      <c r="F23" s="50"/>
      <c r="G23" s="50"/>
      <c r="H23" s="46"/>
      <c r="I23" s="46"/>
      <c r="J23" s="46"/>
      <c r="K23" s="46"/>
      <c r="L23" s="49"/>
      <c r="M23" s="49"/>
      <c r="N23" s="46"/>
      <c r="O23" s="68"/>
      <c r="P23" s="46"/>
      <c r="Q23" s="46"/>
      <c r="R23" s="46"/>
      <c r="S23" s="46"/>
      <c r="T23" s="46"/>
      <c r="U23" s="46"/>
      <c r="V23" s="42"/>
      <c r="W23" s="42"/>
      <c r="X23" s="41"/>
      <c r="Y23" s="41"/>
      <c r="Z23" s="41"/>
      <c r="AA23" s="41"/>
      <c r="AB23" s="41"/>
      <c r="AC23" s="41"/>
      <c r="AD23" s="41"/>
      <c r="AE23" s="41"/>
      <c r="AF23" s="41"/>
      <c r="AG23" s="40"/>
      <c r="AH23" s="46"/>
      <c r="AI23" s="102"/>
      <c r="AJ23" s="100"/>
      <c r="AK23" s="101"/>
      <c r="AL23" s="101"/>
      <c r="AM23" s="10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22"/>
      <c r="BB23" s="23"/>
    </row>
    <row r="24" spans="1:54" ht="141.75" customHeight="1" hidden="1">
      <c r="A24" s="133"/>
      <c r="B24" s="130"/>
      <c r="C24" s="133"/>
      <c r="D24" s="54"/>
      <c r="E24" s="45"/>
      <c r="F24" s="50"/>
      <c r="G24" s="50"/>
      <c r="H24" s="46"/>
      <c r="I24" s="46"/>
      <c r="J24" s="46"/>
      <c r="K24" s="46"/>
      <c r="L24" s="49"/>
      <c r="M24" s="49"/>
      <c r="N24" s="46"/>
      <c r="O24" s="46"/>
      <c r="P24" s="46"/>
      <c r="Q24" s="46"/>
      <c r="R24" s="46"/>
      <c r="S24" s="46"/>
      <c r="T24" s="46"/>
      <c r="U24" s="45"/>
      <c r="V24" s="42"/>
      <c r="W24" s="42"/>
      <c r="X24" s="41"/>
      <c r="Y24" s="41"/>
      <c r="Z24" s="41"/>
      <c r="AA24" s="41"/>
      <c r="AB24" s="41"/>
      <c r="AC24" s="41"/>
      <c r="AD24" s="41"/>
      <c r="AE24" s="41"/>
      <c r="AF24" s="41"/>
      <c r="AG24" s="40"/>
      <c r="AH24" s="46"/>
      <c r="AI24" s="78"/>
      <c r="AJ24" s="3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22"/>
      <c r="BB24" s="23"/>
    </row>
    <row r="25" spans="1:54" ht="148.5" customHeight="1" hidden="1">
      <c r="A25" s="133"/>
      <c r="B25" s="130"/>
      <c r="C25" s="133"/>
      <c r="D25" s="80"/>
      <c r="E25" s="45"/>
      <c r="F25" s="50"/>
      <c r="G25" s="50"/>
      <c r="H25" s="46"/>
      <c r="I25" s="46"/>
      <c r="J25" s="46"/>
      <c r="K25" s="46"/>
      <c r="L25" s="49"/>
      <c r="M25" s="49"/>
      <c r="N25" s="46"/>
      <c r="O25" s="46"/>
      <c r="P25" s="46"/>
      <c r="Q25" s="46"/>
      <c r="R25" s="46"/>
      <c r="S25" s="46"/>
      <c r="T25" s="46"/>
      <c r="U25" s="45"/>
      <c r="V25" s="42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0"/>
      <c r="AH25" s="46"/>
      <c r="AI25" s="102"/>
      <c r="AJ25" s="3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22"/>
      <c r="BB25" s="23"/>
    </row>
    <row r="26" spans="1:54" ht="37.5" customHeight="1" hidden="1">
      <c r="A26" s="133"/>
      <c r="B26" s="130"/>
      <c r="C26" s="133"/>
      <c r="D26" s="54"/>
      <c r="E26" s="45"/>
      <c r="F26" s="50"/>
      <c r="G26" s="50"/>
      <c r="H26" s="46"/>
      <c r="I26" s="46"/>
      <c r="J26" s="46"/>
      <c r="K26" s="46"/>
      <c r="L26" s="49"/>
      <c r="M26" s="49"/>
      <c r="N26" s="46"/>
      <c r="O26" s="46"/>
      <c r="P26" s="46"/>
      <c r="Q26" s="46"/>
      <c r="R26" s="46"/>
      <c r="S26" s="46"/>
      <c r="T26" s="46"/>
      <c r="U26" s="46"/>
      <c r="V26" s="42"/>
      <c r="W26" s="42"/>
      <c r="X26" s="41"/>
      <c r="Y26" s="41"/>
      <c r="Z26" s="41"/>
      <c r="AA26" s="41"/>
      <c r="AB26" s="41"/>
      <c r="AC26" s="41"/>
      <c r="AD26" s="41"/>
      <c r="AE26" s="41"/>
      <c r="AF26" s="41"/>
      <c r="AG26" s="40"/>
      <c r="AH26" s="41"/>
      <c r="AI26" s="25"/>
      <c r="AJ26" s="3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22"/>
      <c r="BB26" s="23"/>
    </row>
    <row r="27" spans="1:54" ht="33.75" customHeight="1" hidden="1">
      <c r="A27" s="133"/>
      <c r="B27" s="130"/>
      <c r="C27" s="133"/>
      <c r="D27" s="54"/>
      <c r="E27" s="45"/>
      <c r="F27" s="50"/>
      <c r="G27" s="50"/>
      <c r="H27" s="46"/>
      <c r="I27" s="46"/>
      <c r="J27" s="46"/>
      <c r="K27" s="46"/>
      <c r="L27" s="49"/>
      <c r="M27" s="49"/>
      <c r="N27" s="46"/>
      <c r="O27" s="46"/>
      <c r="P27" s="46"/>
      <c r="Q27" s="46"/>
      <c r="R27" s="46"/>
      <c r="S27" s="46"/>
      <c r="T27" s="46"/>
      <c r="U27" s="46"/>
      <c r="V27" s="42"/>
      <c r="W27" s="42"/>
      <c r="X27" s="41"/>
      <c r="Y27" s="41"/>
      <c r="Z27" s="41"/>
      <c r="AA27" s="41"/>
      <c r="AB27" s="41"/>
      <c r="AC27" s="41"/>
      <c r="AD27" s="41"/>
      <c r="AE27" s="41"/>
      <c r="AF27" s="41"/>
      <c r="AG27" s="40"/>
      <c r="AH27" s="41"/>
      <c r="AI27" s="104"/>
      <c r="AJ27" s="3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22"/>
      <c r="BB27" s="23"/>
    </row>
    <row r="28" spans="1:54" ht="212.25" customHeight="1" hidden="1">
      <c r="A28" s="133"/>
      <c r="B28" s="130"/>
      <c r="C28" s="133"/>
      <c r="D28" s="80"/>
      <c r="E28" s="45"/>
      <c r="F28" s="50"/>
      <c r="G28" s="50"/>
      <c r="H28" s="46"/>
      <c r="I28" s="46"/>
      <c r="J28" s="46"/>
      <c r="K28" s="46"/>
      <c r="L28" s="49"/>
      <c r="M28" s="49"/>
      <c r="N28" s="46"/>
      <c r="O28" s="46"/>
      <c r="P28" s="46"/>
      <c r="Q28" s="46"/>
      <c r="R28" s="46"/>
      <c r="S28" s="46"/>
      <c r="T28" s="46"/>
      <c r="U28" s="46"/>
      <c r="V28" s="42"/>
      <c r="W28" s="42"/>
      <c r="X28" s="41"/>
      <c r="Y28" s="41"/>
      <c r="Z28" s="41"/>
      <c r="AA28" s="41"/>
      <c r="AB28" s="41"/>
      <c r="AC28" s="41"/>
      <c r="AD28" s="41"/>
      <c r="AE28" s="41"/>
      <c r="AF28" s="41"/>
      <c r="AG28" s="40"/>
      <c r="AH28" s="41"/>
      <c r="AI28" s="104"/>
      <c r="AJ28" s="3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22"/>
      <c r="BB28" s="23"/>
    </row>
    <row r="29" spans="1:54" ht="57" customHeight="1" hidden="1">
      <c r="A29" s="133"/>
      <c r="B29" s="130"/>
      <c r="C29" s="133"/>
      <c r="D29" s="54"/>
      <c r="E29" s="45"/>
      <c r="F29" s="50"/>
      <c r="G29" s="50"/>
      <c r="H29" s="46"/>
      <c r="I29" s="46"/>
      <c r="J29" s="46"/>
      <c r="K29" s="46"/>
      <c r="L29" s="49"/>
      <c r="M29" s="49"/>
      <c r="N29" s="46"/>
      <c r="O29" s="46"/>
      <c r="P29" s="46"/>
      <c r="Q29" s="45"/>
      <c r="R29" s="46"/>
      <c r="S29" s="46"/>
      <c r="T29" s="46"/>
      <c r="U29" s="46"/>
      <c r="V29" s="42"/>
      <c r="W29" s="42"/>
      <c r="X29" s="41"/>
      <c r="Y29" s="41"/>
      <c r="Z29" s="41"/>
      <c r="AA29" s="41"/>
      <c r="AB29" s="41"/>
      <c r="AC29" s="41"/>
      <c r="AD29" s="41"/>
      <c r="AE29" s="41"/>
      <c r="AF29" s="41"/>
      <c r="AG29" s="40"/>
      <c r="AH29" s="41"/>
      <c r="AI29" s="98"/>
      <c r="AJ29" s="3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2"/>
      <c r="BB29" s="23"/>
    </row>
    <row r="30" spans="1:54" ht="271.5" customHeight="1" hidden="1">
      <c r="A30" s="133"/>
      <c r="B30" s="130"/>
      <c r="C30" s="133"/>
      <c r="D30" s="80"/>
      <c r="E30" s="45"/>
      <c r="F30" s="50"/>
      <c r="G30" s="50"/>
      <c r="H30" s="46"/>
      <c r="I30" s="46"/>
      <c r="J30" s="46"/>
      <c r="K30" s="46"/>
      <c r="L30" s="49"/>
      <c r="M30" s="49"/>
      <c r="N30" s="46"/>
      <c r="O30" s="46"/>
      <c r="P30" s="46"/>
      <c r="Q30" s="45"/>
      <c r="R30" s="46"/>
      <c r="S30" s="46"/>
      <c r="T30" s="46"/>
      <c r="U30" s="46"/>
      <c r="V30" s="42"/>
      <c r="W30" s="42"/>
      <c r="X30" s="41"/>
      <c r="Y30" s="41"/>
      <c r="Z30" s="41"/>
      <c r="AA30" s="41"/>
      <c r="AB30" s="41"/>
      <c r="AC30" s="41"/>
      <c r="AD30" s="41"/>
      <c r="AE30" s="41"/>
      <c r="AF30" s="41"/>
      <c r="AG30" s="40"/>
      <c r="AH30" s="41"/>
      <c r="AI30" s="98"/>
      <c r="AJ30" s="3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2"/>
      <c r="BB30" s="23"/>
    </row>
    <row r="31" spans="1:54" ht="30.75" customHeight="1" hidden="1">
      <c r="A31" s="133"/>
      <c r="B31" s="130"/>
      <c r="C31" s="133"/>
      <c r="D31" s="54"/>
      <c r="E31" s="45"/>
      <c r="F31" s="50"/>
      <c r="G31" s="50"/>
      <c r="H31" s="46"/>
      <c r="I31" s="46"/>
      <c r="J31" s="46"/>
      <c r="K31" s="46"/>
      <c r="L31" s="49"/>
      <c r="M31" s="49"/>
      <c r="N31" s="46"/>
      <c r="O31" s="46"/>
      <c r="P31" s="46"/>
      <c r="Q31" s="45"/>
      <c r="R31" s="46"/>
      <c r="S31" s="46"/>
      <c r="T31" s="46"/>
      <c r="U31" s="42"/>
      <c r="V31" s="42"/>
      <c r="W31" s="42"/>
      <c r="X31" s="41"/>
      <c r="Y31" s="41"/>
      <c r="Z31" s="41"/>
      <c r="AA31" s="41"/>
      <c r="AB31" s="41"/>
      <c r="AC31" s="41"/>
      <c r="AD31" s="41"/>
      <c r="AE31" s="41"/>
      <c r="AF31" s="41"/>
      <c r="AG31" s="40"/>
      <c r="AH31" s="41"/>
      <c r="AI31" s="98"/>
      <c r="AJ31" s="3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22"/>
      <c r="BB31" s="23"/>
    </row>
    <row r="32" spans="1:54" ht="53.25" customHeight="1" hidden="1">
      <c r="A32" s="133"/>
      <c r="B32" s="130"/>
      <c r="C32" s="133"/>
      <c r="D32" s="54"/>
      <c r="E32" s="45"/>
      <c r="F32" s="50"/>
      <c r="G32" s="50"/>
      <c r="H32" s="46"/>
      <c r="I32" s="46"/>
      <c r="J32" s="46"/>
      <c r="K32" s="46"/>
      <c r="L32" s="49"/>
      <c r="M32" s="49"/>
      <c r="N32" s="46"/>
      <c r="O32" s="46"/>
      <c r="P32" s="46"/>
      <c r="Q32" s="45"/>
      <c r="R32" s="46"/>
      <c r="S32" s="46"/>
      <c r="T32" s="46"/>
      <c r="U32" s="42"/>
      <c r="V32" s="42"/>
      <c r="W32" s="42"/>
      <c r="X32" s="41"/>
      <c r="Y32" s="41"/>
      <c r="Z32" s="41"/>
      <c r="AA32" s="41"/>
      <c r="AB32" s="41"/>
      <c r="AC32" s="41"/>
      <c r="AD32" s="41"/>
      <c r="AE32" s="41"/>
      <c r="AF32" s="41"/>
      <c r="AG32" s="40"/>
      <c r="AH32" s="41"/>
      <c r="AI32" s="98"/>
      <c r="AJ32" s="3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2"/>
      <c r="BB32" s="23"/>
    </row>
    <row r="33" spans="1:54" ht="47.25" customHeight="1" hidden="1">
      <c r="A33" s="133"/>
      <c r="B33" s="130"/>
      <c r="C33" s="133"/>
      <c r="D33" s="54"/>
      <c r="E33" s="45"/>
      <c r="F33" s="50"/>
      <c r="G33" s="50"/>
      <c r="H33" s="46"/>
      <c r="I33" s="46"/>
      <c r="J33" s="46"/>
      <c r="K33" s="46"/>
      <c r="L33" s="49"/>
      <c r="M33" s="49"/>
      <c r="N33" s="46"/>
      <c r="O33" s="46"/>
      <c r="P33" s="46"/>
      <c r="Q33" s="45"/>
      <c r="R33" s="46"/>
      <c r="S33" s="46"/>
      <c r="T33" s="46"/>
      <c r="U33" s="42"/>
      <c r="V33" s="42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0"/>
      <c r="AH33" s="41"/>
      <c r="AI33" s="98"/>
      <c r="AJ33" s="3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22"/>
      <c r="BB33" s="23"/>
    </row>
    <row r="34" spans="1:54" ht="53.25" customHeight="1" hidden="1">
      <c r="A34" s="133"/>
      <c r="B34" s="130"/>
      <c r="C34" s="133"/>
      <c r="D34" s="54"/>
      <c r="E34" s="45"/>
      <c r="F34" s="50"/>
      <c r="G34" s="50"/>
      <c r="H34" s="46"/>
      <c r="I34" s="46"/>
      <c r="J34" s="46"/>
      <c r="K34" s="46"/>
      <c r="L34" s="49"/>
      <c r="M34" s="49"/>
      <c r="N34" s="46"/>
      <c r="O34" s="46"/>
      <c r="P34" s="46"/>
      <c r="Q34" s="45"/>
      <c r="R34" s="46"/>
      <c r="S34" s="46"/>
      <c r="T34" s="46"/>
      <c r="U34" s="42"/>
      <c r="V34" s="42"/>
      <c r="W34" s="42"/>
      <c r="X34" s="41"/>
      <c r="Y34" s="41"/>
      <c r="Z34" s="41"/>
      <c r="AA34" s="41"/>
      <c r="AB34" s="41"/>
      <c r="AC34" s="41"/>
      <c r="AD34" s="41"/>
      <c r="AE34" s="41"/>
      <c r="AF34" s="41"/>
      <c r="AG34" s="40"/>
      <c r="AH34" s="41"/>
      <c r="AI34" s="98"/>
      <c r="AJ34" s="3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22"/>
      <c r="BB34" s="23"/>
    </row>
    <row r="35" spans="1:54" ht="57" customHeight="1" hidden="1">
      <c r="A35" s="133"/>
      <c r="B35" s="130"/>
      <c r="C35" s="133"/>
      <c r="D35" s="54"/>
      <c r="E35" s="45"/>
      <c r="F35" s="50"/>
      <c r="G35" s="50"/>
      <c r="H35" s="46"/>
      <c r="I35" s="46"/>
      <c r="J35" s="46"/>
      <c r="K35" s="46"/>
      <c r="L35" s="49"/>
      <c r="M35" s="49"/>
      <c r="N35" s="46"/>
      <c r="O35" s="46"/>
      <c r="P35" s="46"/>
      <c r="Q35" s="45"/>
      <c r="R35" s="46"/>
      <c r="S35" s="46"/>
      <c r="T35" s="46"/>
      <c r="U35" s="42"/>
      <c r="V35" s="42"/>
      <c r="W35" s="42"/>
      <c r="X35" s="41"/>
      <c r="Y35" s="41"/>
      <c r="Z35" s="41"/>
      <c r="AA35" s="41"/>
      <c r="AB35" s="41"/>
      <c r="AC35" s="41"/>
      <c r="AD35" s="41"/>
      <c r="AE35" s="41"/>
      <c r="AF35" s="41"/>
      <c r="AG35" s="40"/>
      <c r="AH35" s="41"/>
      <c r="AI35" s="25"/>
      <c r="AJ35" s="3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22"/>
      <c r="BB35" s="23"/>
    </row>
    <row r="36" spans="1:54" ht="59.25" customHeight="1" hidden="1">
      <c r="A36" s="133"/>
      <c r="B36" s="130"/>
      <c r="C36" s="133"/>
      <c r="D36" s="54"/>
      <c r="E36" s="45"/>
      <c r="F36" s="50"/>
      <c r="G36" s="50"/>
      <c r="H36" s="46"/>
      <c r="I36" s="46"/>
      <c r="J36" s="46"/>
      <c r="K36" s="46"/>
      <c r="L36" s="49"/>
      <c r="M36" s="49"/>
      <c r="N36" s="46"/>
      <c r="O36" s="46"/>
      <c r="P36" s="46"/>
      <c r="Q36" s="45"/>
      <c r="R36" s="46"/>
      <c r="S36" s="46"/>
      <c r="T36" s="46"/>
      <c r="U36" s="42"/>
      <c r="V36" s="42"/>
      <c r="W36" s="42"/>
      <c r="X36" s="41"/>
      <c r="Y36" s="41"/>
      <c r="Z36" s="41"/>
      <c r="AA36" s="41"/>
      <c r="AB36" s="41"/>
      <c r="AC36" s="41"/>
      <c r="AD36" s="41"/>
      <c r="AE36" s="41"/>
      <c r="AF36" s="41"/>
      <c r="AG36" s="40"/>
      <c r="AH36" s="41"/>
      <c r="AI36" s="25"/>
      <c r="AJ36" s="3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22"/>
      <c r="BB36" s="23"/>
    </row>
    <row r="37" spans="1:54" ht="94.5" customHeight="1" hidden="1">
      <c r="A37" s="133"/>
      <c r="B37" s="130"/>
      <c r="C37" s="133"/>
      <c r="D37" s="54"/>
      <c r="E37" s="45"/>
      <c r="F37" s="50"/>
      <c r="G37" s="50"/>
      <c r="H37" s="46"/>
      <c r="I37" s="46"/>
      <c r="J37" s="46"/>
      <c r="K37" s="46"/>
      <c r="L37" s="49"/>
      <c r="M37" s="49"/>
      <c r="N37" s="46"/>
      <c r="O37" s="46"/>
      <c r="P37" s="46"/>
      <c r="Q37" s="46"/>
      <c r="R37" s="46"/>
      <c r="S37" s="46"/>
      <c r="T37" s="46"/>
      <c r="U37" s="42"/>
      <c r="V37" s="42"/>
      <c r="W37" s="42"/>
      <c r="X37" s="41"/>
      <c r="Y37" s="41"/>
      <c r="Z37" s="41"/>
      <c r="AA37" s="41"/>
      <c r="AB37" s="41"/>
      <c r="AC37" s="41"/>
      <c r="AD37" s="41"/>
      <c r="AE37" s="41"/>
      <c r="AF37" s="41"/>
      <c r="AG37" s="40"/>
      <c r="AH37" s="41"/>
      <c r="AI37" s="25"/>
      <c r="AJ37" s="3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22"/>
      <c r="BB37" s="23"/>
    </row>
    <row r="38" spans="1:54" ht="62.25" customHeight="1" hidden="1">
      <c r="A38" s="133"/>
      <c r="B38" s="130"/>
      <c r="C38" s="133"/>
      <c r="D38" s="54"/>
      <c r="E38" s="45"/>
      <c r="F38" s="50"/>
      <c r="G38" s="50"/>
      <c r="H38" s="46"/>
      <c r="I38" s="46"/>
      <c r="J38" s="46"/>
      <c r="K38" s="46"/>
      <c r="L38" s="49"/>
      <c r="M38" s="49"/>
      <c r="N38" s="46"/>
      <c r="O38" s="46"/>
      <c r="P38" s="46"/>
      <c r="Q38" s="46"/>
      <c r="R38" s="45"/>
      <c r="S38" s="45"/>
      <c r="T38" s="45"/>
      <c r="U38" s="46"/>
      <c r="V38" s="42"/>
      <c r="W38" s="42"/>
      <c r="X38" s="41"/>
      <c r="Y38" s="41"/>
      <c r="Z38" s="41"/>
      <c r="AA38" s="41"/>
      <c r="AB38" s="41"/>
      <c r="AC38" s="41"/>
      <c r="AD38" s="41"/>
      <c r="AE38" s="41"/>
      <c r="AF38" s="41"/>
      <c r="AG38" s="40"/>
      <c r="AH38" s="41"/>
      <c r="AI38" s="30"/>
      <c r="AJ38" s="3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22"/>
      <c r="BB38" s="23"/>
    </row>
    <row r="39" spans="1:54" ht="70.5" customHeight="1" hidden="1">
      <c r="A39" s="133"/>
      <c r="B39" s="130"/>
      <c r="C39" s="133"/>
      <c r="D39" s="54"/>
      <c r="E39" s="45"/>
      <c r="F39" s="50"/>
      <c r="G39" s="50"/>
      <c r="H39" s="46"/>
      <c r="I39" s="46"/>
      <c r="J39" s="46"/>
      <c r="K39" s="46"/>
      <c r="L39" s="49"/>
      <c r="M39" s="49"/>
      <c r="N39" s="46"/>
      <c r="O39" s="46"/>
      <c r="P39" s="46"/>
      <c r="Q39" s="46"/>
      <c r="R39" s="45"/>
      <c r="S39" s="45"/>
      <c r="T39" s="45"/>
      <c r="U39" s="46"/>
      <c r="V39" s="42"/>
      <c r="W39" s="42"/>
      <c r="X39" s="41"/>
      <c r="Y39" s="41"/>
      <c r="Z39" s="41"/>
      <c r="AA39" s="41"/>
      <c r="AB39" s="41"/>
      <c r="AC39" s="41"/>
      <c r="AD39" s="41"/>
      <c r="AE39" s="41"/>
      <c r="AF39" s="41"/>
      <c r="AG39" s="40"/>
      <c r="AH39" s="41"/>
      <c r="AI39" s="103"/>
      <c r="AJ39" s="3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22"/>
      <c r="BB39" s="23"/>
    </row>
    <row r="40" spans="1:54" ht="27" customHeight="1" hidden="1">
      <c r="A40" s="133"/>
      <c r="B40" s="130"/>
      <c r="C40" s="133"/>
      <c r="D40" s="54"/>
      <c r="E40" s="45"/>
      <c r="F40" s="50"/>
      <c r="G40" s="50"/>
      <c r="H40" s="46"/>
      <c r="I40" s="46"/>
      <c r="J40" s="46"/>
      <c r="K40" s="46"/>
      <c r="L40" s="49"/>
      <c r="M40" s="49"/>
      <c r="N40" s="46"/>
      <c r="O40" s="46"/>
      <c r="P40" s="46"/>
      <c r="Q40" s="46"/>
      <c r="R40" s="45"/>
      <c r="S40" s="45"/>
      <c r="T40" s="45"/>
      <c r="U40" s="46"/>
      <c r="V40" s="42"/>
      <c r="W40" s="42"/>
      <c r="X40" s="41"/>
      <c r="Y40" s="41"/>
      <c r="Z40" s="41"/>
      <c r="AA40" s="41"/>
      <c r="AB40" s="41"/>
      <c r="AC40" s="41"/>
      <c r="AD40" s="41"/>
      <c r="AE40" s="41"/>
      <c r="AF40" s="41"/>
      <c r="AG40" s="40"/>
      <c r="AH40" s="41"/>
      <c r="AI40" s="25"/>
      <c r="AJ40" s="3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22"/>
      <c r="BB40" s="23"/>
    </row>
    <row r="41" spans="1:54" ht="21" customHeight="1" hidden="1">
      <c r="A41" s="133"/>
      <c r="B41" s="130"/>
      <c r="C41" s="133"/>
      <c r="D41" s="108"/>
      <c r="E41" s="45"/>
      <c r="F41" s="50"/>
      <c r="G41" s="50"/>
      <c r="H41" s="46"/>
      <c r="I41" s="46"/>
      <c r="J41" s="46"/>
      <c r="K41" s="46"/>
      <c r="L41" s="49"/>
      <c r="M41" s="49"/>
      <c r="N41" s="46"/>
      <c r="O41" s="46"/>
      <c r="P41" s="46"/>
      <c r="Q41" s="46"/>
      <c r="R41" s="45"/>
      <c r="S41" s="45"/>
      <c r="T41" s="45"/>
      <c r="U41" s="46"/>
      <c r="V41" s="42"/>
      <c r="W41" s="42"/>
      <c r="X41" s="41"/>
      <c r="Y41" s="41"/>
      <c r="Z41" s="41"/>
      <c r="AA41" s="41"/>
      <c r="AB41" s="41"/>
      <c r="AC41" s="41"/>
      <c r="AD41" s="41"/>
      <c r="AE41" s="41"/>
      <c r="AF41" s="41"/>
      <c r="AG41" s="40"/>
      <c r="AH41" s="41"/>
      <c r="AI41" s="25"/>
      <c r="AJ41" s="3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22"/>
      <c r="BB41" s="23"/>
    </row>
    <row r="42" spans="1:54" ht="29.25" customHeight="1" hidden="1">
      <c r="A42" s="133"/>
      <c r="B42" s="130"/>
      <c r="C42" s="133"/>
      <c r="D42" s="107"/>
      <c r="E42" s="45"/>
      <c r="F42" s="50"/>
      <c r="G42" s="50"/>
      <c r="H42" s="46"/>
      <c r="I42" s="46"/>
      <c r="J42" s="46"/>
      <c r="K42" s="46"/>
      <c r="L42" s="49"/>
      <c r="M42" s="49"/>
      <c r="N42" s="46"/>
      <c r="O42" s="46"/>
      <c r="P42" s="46"/>
      <c r="Q42" s="46"/>
      <c r="R42" s="46"/>
      <c r="S42" s="46"/>
      <c r="T42" s="46"/>
      <c r="U42" s="42"/>
      <c r="V42" s="42"/>
      <c r="W42" s="42"/>
      <c r="X42" s="41"/>
      <c r="Y42" s="41"/>
      <c r="Z42" s="41"/>
      <c r="AA42" s="41"/>
      <c r="AB42" s="41"/>
      <c r="AC42" s="41"/>
      <c r="AD42" s="41"/>
      <c r="AE42" s="41"/>
      <c r="AF42" s="41"/>
      <c r="AG42" s="40"/>
      <c r="AH42" s="41"/>
      <c r="AI42" s="25"/>
      <c r="AJ42" s="3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22"/>
      <c r="BB42" s="23"/>
    </row>
    <row r="43" spans="1:54" ht="30" customHeight="1" hidden="1">
      <c r="A43" s="133"/>
      <c r="B43" s="130"/>
      <c r="C43" s="133"/>
      <c r="D43" s="54"/>
      <c r="E43" s="45"/>
      <c r="F43" s="50"/>
      <c r="G43" s="50"/>
      <c r="H43" s="46"/>
      <c r="I43" s="46"/>
      <c r="J43" s="46"/>
      <c r="K43" s="46"/>
      <c r="L43" s="49"/>
      <c r="M43" s="49"/>
      <c r="N43" s="46"/>
      <c r="O43" s="46"/>
      <c r="P43" s="46"/>
      <c r="Q43" s="46"/>
      <c r="R43" s="46"/>
      <c r="S43" s="46"/>
      <c r="T43" s="46"/>
      <c r="U43" s="42"/>
      <c r="V43" s="42"/>
      <c r="W43" s="42"/>
      <c r="X43" s="41"/>
      <c r="Y43" s="41"/>
      <c r="Z43" s="41"/>
      <c r="AA43" s="41"/>
      <c r="AB43" s="41"/>
      <c r="AC43" s="41"/>
      <c r="AD43" s="41"/>
      <c r="AE43" s="41"/>
      <c r="AF43" s="41"/>
      <c r="AG43" s="40"/>
      <c r="AH43" s="41"/>
      <c r="AI43" s="25"/>
      <c r="AJ43" s="3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22"/>
      <c r="BB43" s="23"/>
    </row>
    <row r="44" spans="1:54" ht="25.5" customHeight="1" hidden="1">
      <c r="A44" s="133"/>
      <c r="B44" s="130"/>
      <c r="C44" s="133"/>
      <c r="D44" s="54"/>
      <c r="E44" s="45"/>
      <c r="F44" s="50"/>
      <c r="G44" s="50"/>
      <c r="H44" s="46"/>
      <c r="I44" s="46"/>
      <c r="J44" s="46"/>
      <c r="K44" s="46"/>
      <c r="L44" s="49"/>
      <c r="M44" s="49"/>
      <c r="N44" s="46"/>
      <c r="O44" s="46"/>
      <c r="P44" s="46"/>
      <c r="Q44" s="46"/>
      <c r="R44" s="45"/>
      <c r="S44" s="45"/>
      <c r="T44" s="45"/>
      <c r="U44" s="42"/>
      <c r="V44" s="42"/>
      <c r="W44" s="42"/>
      <c r="X44" s="41"/>
      <c r="Y44" s="41"/>
      <c r="Z44" s="41"/>
      <c r="AA44" s="41"/>
      <c r="AB44" s="41"/>
      <c r="AC44" s="41"/>
      <c r="AD44" s="41"/>
      <c r="AE44" s="41"/>
      <c r="AF44" s="41"/>
      <c r="AG44" s="40"/>
      <c r="AH44" s="41"/>
      <c r="AI44" s="25"/>
      <c r="AJ44" s="3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22"/>
      <c r="BB44" s="23"/>
    </row>
    <row r="45" spans="1:54" ht="30" customHeight="1" hidden="1">
      <c r="A45" s="133"/>
      <c r="B45" s="130"/>
      <c r="C45" s="133"/>
      <c r="D45" s="54"/>
      <c r="E45" s="45"/>
      <c r="F45" s="50"/>
      <c r="G45" s="50"/>
      <c r="H45" s="46"/>
      <c r="I45" s="46"/>
      <c r="J45" s="46"/>
      <c r="K45" s="46"/>
      <c r="L45" s="49"/>
      <c r="M45" s="49"/>
      <c r="N45" s="46"/>
      <c r="O45" s="46"/>
      <c r="P45" s="46"/>
      <c r="Q45" s="46"/>
      <c r="R45" s="46"/>
      <c r="S45" s="46"/>
      <c r="T45" s="46"/>
      <c r="U45" s="42"/>
      <c r="V45" s="42"/>
      <c r="W45" s="42"/>
      <c r="X45" s="41"/>
      <c r="Y45" s="41"/>
      <c r="Z45" s="41"/>
      <c r="AA45" s="41"/>
      <c r="AB45" s="41"/>
      <c r="AC45" s="41"/>
      <c r="AD45" s="41"/>
      <c r="AE45" s="41"/>
      <c r="AF45" s="41"/>
      <c r="AG45" s="40"/>
      <c r="AH45" s="41"/>
      <c r="AI45" s="25"/>
      <c r="AJ45" s="3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22"/>
      <c r="BB45" s="23"/>
    </row>
    <row r="46" spans="1:54" ht="30.75" customHeight="1" hidden="1">
      <c r="A46" s="133"/>
      <c r="B46" s="130"/>
      <c r="C46" s="133"/>
      <c r="D46" s="54"/>
      <c r="E46" s="45"/>
      <c r="F46" s="50"/>
      <c r="G46" s="50"/>
      <c r="H46" s="46"/>
      <c r="I46" s="46"/>
      <c r="J46" s="46"/>
      <c r="K46" s="46"/>
      <c r="L46" s="49"/>
      <c r="M46" s="49"/>
      <c r="N46" s="46"/>
      <c r="O46" s="46"/>
      <c r="P46" s="46"/>
      <c r="Q46" s="45"/>
      <c r="R46" s="46"/>
      <c r="S46" s="46"/>
      <c r="T46" s="46"/>
      <c r="U46" s="42"/>
      <c r="V46" s="42"/>
      <c r="W46" s="42"/>
      <c r="X46" s="41"/>
      <c r="Y46" s="41"/>
      <c r="Z46" s="41"/>
      <c r="AA46" s="41"/>
      <c r="AB46" s="41"/>
      <c r="AC46" s="41"/>
      <c r="AD46" s="41"/>
      <c r="AE46" s="41"/>
      <c r="AF46" s="41"/>
      <c r="AG46" s="40"/>
      <c r="AH46" s="41"/>
      <c r="AI46" s="25"/>
      <c r="AJ46" s="3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2"/>
      <c r="BB46" s="23"/>
    </row>
    <row r="47" spans="1:54" ht="32.25" customHeight="1" hidden="1">
      <c r="A47" s="133"/>
      <c r="B47" s="130"/>
      <c r="C47" s="133"/>
      <c r="D47" s="54"/>
      <c r="E47" s="45"/>
      <c r="F47" s="50"/>
      <c r="G47" s="50"/>
      <c r="H47" s="46"/>
      <c r="I47" s="46"/>
      <c r="J47" s="46"/>
      <c r="K47" s="46"/>
      <c r="L47" s="49"/>
      <c r="M47" s="49"/>
      <c r="N47" s="46"/>
      <c r="O47" s="46"/>
      <c r="P47" s="46"/>
      <c r="Q47" s="46"/>
      <c r="R47" s="46"/>
      <c r="S47" s="46"/>
      <c r="T47" s="46"/>
      <c r="U47" s="46"/>
      <c r="V47" s="42"/>
      <c r="W47" s="42"/>
      <c r="X47" s="41"/>
      <c r="Y47" s="41"/>
      <c r="Z47" s="41"/>
      <c r="AA47" s="41"/>
      <c r="AB47" s="41"/>
      <c r="AC47" s="41"/>
      <c r="AD47" s="41"/>
      <c r="AE47" s="41"/>
      <c r="AF47" s="41"/>
      <c r="AG47" s="40"/>
      <c r="AH47" s="41"/>
      <c r="AI47" s="25"/>
      <c r="AJ47" s="3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22"/>
      <c r="BB47" s="23"/>
    </row>
    <row r="48" spans="1:54" ht="115.5" customHeight="1" hidden="1">
      <c r="A48" s="133"/>
      <c r="B48" s="130"/>
      <c r="C48" s="133"/>
      <c r="D48" s="54"/>
      <c r="E48" s="45"/>
      <c r="F48" s="50"/>
      <c r="G48" s="50"/>
      <c r="H48" s="46"/>
      <c r="I48" s="46"/>
      <c r="J48" s="46"/>
      <c r="K48" s="46"/>
      <c r="L48" s="49"/>
      <c r="M48" s="49"/>
      <c r="N48" s="46"/>
      <c r="O48" s="46"/>
      <c r="P48" s="46"/>
      <c r="Q48" s="46"/>
      <c r="R48" s="46"/>
      <c r="S48" s="46"/>
      <c r="T48" s="46"/>
      <c r="U48" s="46"/>
      <c r="V48" s="42"/>
      <c r="W48" s="42"/>
      <c r="X48" s="41"/>
      <c r="Y48" s="41"/>
      <c r="Z48" s="41"/>
      <c r="AA48" s="41"/>
      <c r="AB48" s="41"/>
      <c r="AC48" s="41"/>
      <c r="AD48" s="41"/>
      <c r="AE48" s="41"/>
      <c r="AF48" s="41"/>
      <c r="AG48" s="40"/>
      <c r="AH48" s="41"/>
      <c r="AI48" s="102"/>
      <c r="AJ48" s="3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2"/>
      <c r="BB48" s="23"/>
    </row>
    <row r="49" spans="1:54" ht="53.25" customHeight="1" hidden="1">
      <c r="A49" s="133"/>
      <c r="B49" s="130"/>
      <c r="C49" s="133"/>
      <c r="D49" s="54"/>
      <c r="E49" s="45"/>
      <c r="F49" s="50"/>
      <c r="G49" s="50"/>
      <c r="H49" s="46"/>
      <c r="I49" s="46"/>
      <c r="J49" s="46"/>
      <c r="K49" s="46"/>
      <c r="L49" s="49"/>
      <c r="M49" s="49"/>
      <c r="N49" s="46"/>
      <c r="O49" s="46"/>
      <c r="P49" s="46"/>
      <c r="Q49" s="46"/>
      <c r="R49" s="46"/>
      <c r="S49" s="46"/>
      <c r="T49" s="46"/>
      <c r="U49" s="42"/>
      <c r="V49" s="42"/>
      <c r="W49" s="42"/>
      <c r="X49" s="41"/>
      <c r="Y49" s="41"/>
      <c r="Z49" s="41"/>
      <c r="AA49" s="41"/>
      <c r="AB49" s="41"/>
      <c r="AC49" s="41"/>
      <c r="AD49" s="41"/>
      <c r="AE49" s="41"/>
      <c r="AF49" s="41"/>
      <c r="AG49" s="40"/>
      <c r="AH49" s="41"/>
      <c r="AI49" s="25"/>
      <c r="AJ49" s="3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22"/>
      <c r="BB49" s="23"/>
    </row>
    <row r="50" spans="1:54" ht="47.25" customHeight="1" hidden="1">
      <c r="A50" s="133"/>
      <c r="B50" s="130"/>
      <c r="C50" s="133"/>
      <c r="D50" s="51"/>
      <c r="E50" s="45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3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2"/>
      <c r="BB50" s="23"/>
    </row>
    <row r="51" spans="1:54" ht="40.5" customHeight="1" hidden="1">
      <c r="A51" s="133"/>
      <c r="B51" s="130"/>
      <c r="C51" s="133"/>
      <c r="D51" s="51"/>
      <c r="E51" s="45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3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22"/>
      <c r="BB51" s="23"/>
    </row>
    <row r="52" spans="1:54" ht="52.5" customHeight="1" hidden="1">
      <c r="A52" s="133"/>
      <c r="B52" s="130"/>
      <c r="C52" s="133"/>
      <c r="D52" s="51"/>
      <c r="E52" s="45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3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22"/>
      <c r="BB52" s="23"/>
    </row>
    <row r="53" spans="1:54" ht="45" customHeight="1" hidden="1">
      <c r="A53" s="133"/>
      <c r="B53" s="130"/>
      <c r="C53" s="133"/>
      <c r="D53" s="51"/>
      <c r="E53" s="45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7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74"/>
      <c r="BB53" s="23"/>
    </row>
    <row r="54" spans="1:54" s="12" customFormat="1" ht="120" customHeight="1" hidden="1">
      <c r="A54" s="133"/>
      <c r="B54" s="130"/>
      <c r="C54" s="133"/>
      <c r="D54" s="51"/>
      <c r="E54" s="45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116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75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7"/>
      <c r="BB54" s="1"/>
    </row>
    <row r="55" spans="1:54" ht="49.5" customHeight="1" hidden="1">
      <c r="A55" s="133"/>
      <c r="B55" s="130"/>
      <c r="C55" s="133"/>
      <c r="D55" s="51"/>
      <c r="E55" s="45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3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22"/>
      <c r="BB55" s="23"/>
    </row>
    <row r="56" spans="1:54" ht="186" customHeight="1" hidden="1">
      <c r="A56" s="133"/>
      <c r="B56" s="130"/>
      <c r="C56" s="133"/>
      <c r="D56" s="51"/>
      <c r="E56" s="45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45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3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22"/>
      <c r="BB56" s="23"/>
    </row>
    <row r="57" spans="1:54" ht="141" customHeight="1" hidden="1">
      <c r="A57" s="133"/>
      <c r="B57" s="130"/>
      <c r="C57" s="133"/>
      <c r="D57" s="51"/>
      <c r="E57" s="47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47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3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22"/>
      <c r="BB57" s="23"/>
    </row>
    <row r="58" spans="1:54" ht="251.25" customHeight="1" hidden="1">
      <c r="A58" s="133"/>
      <c r="B58" s="130"/>
      <c r="C58" s="133"/>
      <c r="D58" s="110"/>
      <c r="E58" s="47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47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3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2"/>
      <c r="BB58" s="23"/>
    </row>
    <row r="59" spans="1:54" ht="137.25" customHeight="1" hidden="1">
      <c r="A59" s="133"/>
      <c r="B59" s="130"/>
      <c r="C59" s="133"/>
      <c r="D59" s="51"/>
      <c r="E59" s="47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47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3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22"/>
      <c r="BB59" s="23"/>
    </row>
    <row r="60" spans="1:54" ht="42" customHeight="1" hidden="1">
      <c r="A60" s="133"/>
      <c r="B60" s="130"/>
      <c r="C60" s="133"/>
      <c r="D60" s="51"/>
      <c r="E60" s="47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3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22"/>
      <c r="BB60" s="23"/>
    </row>
    <row r="61" spans="1:54" ht="76.5" customHeight="1" hidden="1">
      <c r="A61" s="133"/>
      <c r="B61" s="130"/>
      <c r="C61" s="133"/>
      <c r="D61" s="51"/>
      <c r="E61" s="47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3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22"/>
      <c r="BB61" s="23"/>
    </row>
    <row r="62" spans="1:54" ht="56.25" customHeight="1" hidden="1">
      <c r="A62" s="133"/>
      <c r="B62" s="130"/>
      <c r="C62" s="133"/>
      <c r="D62" s="109"/>
      <c r="E62" s="47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3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22"/>
      <c r="BB62" s="23"/>
    </row>
    <row r="63" spans="1:54" ht="59.25" customHeight="1" hidden="1">
      <c r="A63" s="133"/>
      <c r="B63" s="130"/>
      <c r="C63" s="133"/>
      <c r="D63" s="51"/>
      <c r="E63" s="47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3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22"/>
      <c r="BB63" s="23"/>
    </row>
    <row r="64" spans="1:54" ht="71.25" customHeight="1" hidden="1">
      <c r="A64" s="133"/>
      <c r="B64" s="130"/>
      <c r="C64" s="133"/>
      <c r="D64" s="51"/>
      <c r="E64" s="47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3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22"/>
      <c r="BB64" s="23"/>
    </row>
    <row r="65" spans="1:54" ht="62.25" customHeight="1" hidden="1">
      <c r="A65" s="133"/>
      <c r="B65" s="130"/>
      <c r="C65" s="133"/>
      <c r="D65" s="51"/>
      <c r="E65" s="47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3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22"/>
      <c r="BB65" s="23"/>
    </row>
    <row r="66" spans="1:54" ht="63.75" customHeight="1" hidden="1">
      <c r="A66" s="133"/>
      <c r="B66" s="130"/>
      <c r="C66" s="133"/>
      <c r="D66" s="109"/>
      <c r="E66" s="47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3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22"/>
      <c r="BB66" s="23"/>
    </row>
    <row r="67" spans="1:54" ht="49.5" customHeight="1" hidden="1">
      <c r="A67" s="133"/>
      <c r="B67" s="130"/>
      <c r="C67" s="133"/>
      <c r="D67" s="51"/>
      <c r="E67" s="47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3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22"/>
      <c r="BB67" s="23"/>
    </row>
    <row r="68" spans="1:54" ht="42.75" customHeight="1" hidden="1">
      <c r="A68" s="133"/>
      <c r="B68" s="130"/>
      <c r="C68" s="133"/>
      <c r="D68" s="110"/>
      <c r="E68" s="47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3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22"/>
      <c r="BB68" s="23"/>
    </row>
    <row r="69" spans="1:54" ht="51.75" customHeight="1" hidden="1">
      <c r="A69" s="133"/>
      <c r="B69" s="130"/>
      <c r="C69" s="133"/>
      <c r="D69" s="51"/>
      <c r="E69" s="47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3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22"/>
      <c r="BB69" s="23"/>
    </row>
    <row r="70" spans="1:54" ht="52.5" customHeight="1" hidden="1">
      <c r="A70" s="133"/>
      <c r="B70" s="130"/>
      <c r="C70" s="133"/>
      <c r="D70" s="51"/>
      <c r="E70" s="47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3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22"/>
      <c r="BB70" s="23"/>
    </row>
    <row r="71" spans="1:54" ht="54" customHeight="1" hidden="1">
      <c r="A71" s="133"/>
      <c r="B71" s="130"/>
      <c r="C71" s="133"/>
      <c r="D71" s="51"/>
      <c r="E71" s="47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3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22"/>
      <c r="BB71" s="23"/>
    </row>
    <row r="72" spans="1:54" ht="50.25" customHeight="1" hidden="1">
      <c r="A72" s="133"/>
      <c r="B72" s="130"/>
      <c r="C72" s="133"/>
      <c r="D72" s="51"/>
      <c r="E72" s="47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3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22"/>
      <c r="BB72" s="23"/>
    </row>
    <row r="73" spans="1:54" ht="46.5" customHeight="1" hidden="1">
      <c r="A73" s="133"/>
      <c r="B73" s="130"/>
      <c r="C73" s="133"/>
      <c r="D73" s="51"/>
      <c r="E73" s="47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3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22"/>
      <c r="BB73" s="23"/>
    </row>
    <row r="74" spans="1:54" ht="34.5" customHeight="1" hidden="1">
      <c r="A74" s="133"/>
      <c r="B74" s="130"/>
      <c r="C74" s="133"/>
      <c r="D74" s="51"/>
      <c r="E74" s="47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3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22"/>
      <c r="BB74" s="23"/>
    </row>
    <row r="75" spans="1:54" ht="51" customHeight="1" hidden="1">
      <c r="A75" s="133"/>
      <c r="B75" s="130"/>
      <c r="C75" s="133"/>
      <c r="D75" s="51"/>
      <c r="E75" s="47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3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22"/>
      <c r="BB75" s="23"/>
    </row>
    <row r="76" spans="1:54" ht="58.5" customHeight="1" hidden="1">
      <c r="A76" s="133"/>
      <c r="B76" s="130"/>
      <c r="C76" s="133"/>
      <c r="D76" s="51"/>
      <c r="E76" s="47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3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22"/>
      <c r="BB76" s="23"/>
    </row>
    <row r="77" spans="1:54" ht="54" customHeight="1" hidden="1">
      <c r="A77" s="133"/>
      <c r="B77" s="130"/>
      <c r="C77" s="133"/>
      <c r="D77" s="51"/>
      <c r="E77" s="47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3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22"/>
      <c r="BB77" s="23"/>
    </row>
    <row r="78" spans="1:54" ht="51.75" customHeight="1" hidden="1">
      <c r="A78" s="133"/>
      <c r="B78" s="130"/>
      <c r="C78" s="133"/>
      <c r="D78" s="51"/>
      <c r="E78" s="47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3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22"/>
      <c r="BB78" s="23"/>
    </row>
    <row r="79" spans="1:54" ht="54.75" customHeight="1" hidden="1">
      <c r="A79" s="133"/>
      <c r="B79" s="130"/>
      <c r="C79" s="133"/>
      <c r="D79" s="51"/>
      <c r="E79" s="47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3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22"/>
      <c r="BB79" s="23"/>
    </row>
    <row r="80" spans="1:54" ht="57" customHeight="1" hidden="1">
      <c r="A80" s="133"/>
      <c r="B80" s="130"/>
      <c r="C80" s="133"/>
      <c r="D80" s="51"/>
      <c r="E80" s="47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3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22"/>
      <c r="BB80" s="23"/>
    </row>
    <row r="81" spans="1:54" ht="57" customHeight="1" hidden="1">
      <c r="A81" s="133"/>
      <c r="B81" s="130"/>
      <c r="C81" s="133"/>
      <c r="D81" s="51"/>
      <c r="E81" s="47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3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22"/>
      <c r="BB81" s="23"/>
    </row>
    <row r="82" spans="1:54" ht="87.75" customHeight="1" hidden="1">
      <c r="A82" s="133"/>
      <c r="B82" s="131"/>
      <c r="C82" s="142"/>
      <c r="D82" s="51"/>
      <c r="E82" s="47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3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22"/>
      <c r="BB82" s="23"/>
    </row>
    <row r="83" spans="1:54" ht="135.75" customHeight="1" hidden="1">
      <c r="A83" s="48"/>
      <c r="B83" s="122"/>
      <c r="C83" s="51"/>
      <c r="D83" s="51"/>
      <c r="E83" s="47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116"/>
      <c r="AI83" s="51"/>
      <c r="AJ83" s="3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22"/>
      <c r="BB83" s="23"/>
    </row>
    <row r="84" spans="1:54" ht="93.75" customHeight="1" hidden="1">
      <c r="A84" s="111"/>
      <c r="B84" s="119"/>
      <c r="C84" s="51"/>
      <c r="D84" s="120"/>
      <c r="E84" s="47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116"/>
      <c r="AI84" s="51"/>
      <c r="AJ84" s="3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22"/>
      <c r="BB84" s="23"/>
    </row>
    <row r="85" spans="1:54" ht="97.5" customHeight="1" hidden="1">
      <c r="A85" s="112"/>
      <c r="B85" s="119"/>
      <c r="C85" s="51"/>
      <c r="D85" s="120"/>
      <c r="E85" s="47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116"/>
      <c r="AI85" s="51"/>
      <c r="AJ85" s="3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22"/>
      <c r="BB85" s="23"/>
    </row>
    <row r="86" spans="1:54" ht="245.25" customHeight="1" hidden="1">
      <c r="A86" s="48"/>
      <c r="B86" s="12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3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22"/>
      <c r="BB86" s="23"/>
    </row>
    <row r="87" spans="1:54" ht="63" customHeight="1" hidden="1">
      <c r="A87" s="111"/>
      <c r="B87" s="60"/>
      <c r="C87" s="60"/>
      <c r="D87" s="120"/>
      <c r="E87" s="116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116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3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22"/>
      <c r="BB87" s="23"/>
    </row>
    <row r="88" spans="1:54" ht="155.25" customHeight="1" hidden="1">
      <c r="A88" s="112"/>
      <c r="B88" s="117"/>
      <c r="C88" s="117"/>
      <c r="D88" s="120"/>
      <c r="E88" s="116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116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3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22"/>
      <c r="BB88" s="23"/>
    </row>
    <row r="89" spans="1:53" s="95" customFormat="1" ht="40.5" customHeight="1">
      <c r="A89" s="113"/>
      <c r="B89" s="89"/>
      <c r="C89" s="90"/>
      <c r="D89" s="91" t="s">
        <v>37</v>
      </c>
      <c r="E89" s="92">
        <f aca="true" t="shared" si="0" ref="E89:R89">SUM(E8:E88)</f>
        <v>1909121</v>
      </c>
      <c r="F89" s="92">
        <f t="shared" si="0"/>
        <v>0</v>
      </c>
      <c r="G89" s="92">
        <f t="shared" si="0"/>
        <v>0</v>
      </c>
      <c r="H89" s="92">
        <f t="shared" si="0"/>
        <v>0</v>
      </c>
      <c r="I89" s="92">
        <f t="shared" si="0"/>
        <v>0</v>
      </c>
      <c r="J89" s="92">
        <f t="shared" si="0"/>
        <v>0</v>
      </c>
      <c r="K89" s="92">
        <f t="shared" si="0"/>
        <v>0</v>
      </c>
      <c r="L89" s="92">
        <f t="shared" si="0"/>
        <v>0</v>
      </c>
      <c r="M89" s="92">
        <f t="shared" si="0"/>
        <v>0</v>
      </c>
      <c r="N89" s="92">
        <f t="shared" si="0"/>
        <v>0</v>
      </c>
      <c r="O89" s="92">
        <f t="shared" si="0"/>
        <v>0</v>
      </c>
      <c r="P89" s="92">
        <f t="shared" si="0"/>
        <v>0</v>
      </c>
      <c r="Q89" s="92">
        <f t="shared" si="0"/>
        <v>0</v>
      </c>
      <c r="R89" s="92">
        <f t="shared" si="0"/>
        <v>0</v>
      </c>
      <c r="S89" s="92"/>
      <c r="T89" s="92"/>
      <c r="U89" s="92">
        <f aca="true" t="shared" si="1" ref="U89:AH89">SUM(U8:U88)</f>
        <v>0</v>
      </c>
      <c r="V89" s="92">
        <f t="shared" si="1"/>
        <v>0</v>
      </c>
      <c r="W89" s="92">
        <f t="shared" si="1"/>
        <v>0</v>
      </c>
      <c r="X89" s="92">
        <f t="shared" si="1"/>
        <v>0</v>
      </c>
      <c r="Y89" s="92">
        <f t="shared" si="1"/>
        <v>0</v>
      </c>
      <c r="Z89" s="92">
        <f t="shared" si="1"/>
        <v>0</v>
      </c>
      <c r="AA89" s="92">
        <f t="shared" si="1"/>
        <v>0</v>
      </c>
      <c r="AB89" s="92">
        <f t="shared" si="1"/>
        <v>0</v>
      </c>
      <c r="AC89" s="92">
        <f t="shared" si="1"/>
        <v>0</v>
      </c>
      <c r="AD89" s="92">
        <f t="shared" si="1"/>
        <v>0</v>
      </c>
      <c r="AE89" s="92">
        <f t="shared" si="1"/>
        <v>0</v>
      </c>
      <c r="AF89" s="92">
        <f t="shared" si="1"/>
        <v>0</v>
      </c>
      <c r="AG89" s="92">
        <f t="shared" si="1"/>
        <v>0</v>
      </c>
      <c r="AH89" s="92">
        <f t="shared" si="1"/>
        <v>0</v>
      </c>
      <c r="AI89" s="93"/>
      <c r="AJ89" s="94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</row>
    <row r="90" spans="1:53" s="84" customFormat="1" ht="39" customHeight="1" hidden="1">
      <c r="A90" s="114"/>
      <c r="B90" s="82"/>
      <c r="C90" s="62"/>
      <c r="D90" s="25" t="s">
        <v>56</v>
      </c>
      <c r="E90" s="63">
        <f>N90+O90+M90</f>
        <v>9339317</v>
      </c>
      <c r="F90" s="64"/>
      <c r="G90" s="64"/>
      <c r="H90" s="63"/>
      <c r="I90" s="63"/>
      <c r="J90" s="63"/>
      <c r="K90" s="63"/>
      <c r="L90" s="64">
        <v>30157.43</v>
      </c>
      <c r="M90" s="64">
        <v>536644</v>
      </c>
      <c r="N90" s="63">
        <v>2640780</v>
      </c>
      <c r="O90" s="63">
        <v>6161893</v>
      </c>
      <c r="P90" s="63">
        <v>4714785.6</v>
      </c>
      <c r="Q90" s="63">
        <v>130765.11</v>
      </c>
      <c r="R90" s="63">
        <v>1568616.2</v>
      </c>
      <c r="S90" s="63"/>
      <c r="T90" s="63"/>
      <c r="U90" s="63"/>
      <c r="V90" s="63"/>
      <c r="W90" s="31">
        <f>E118</f>
        <v>545013.34</v>
      </c>
      <c r="X90" s="2"/>
      <c r="Y90" s="2"/>
      <c r="Z90" s="2"/>
      <c r="AA90" s="2">
        <f>E120</f>
        <v>87482</v>
      </c>
      <c r="AB90" s="2"/>
      <c r="AC90" s="2">
        <v>160000</v>
      </c>
      <c r="AD90" s="2">
        <v>300000</v>
      </c>
      <c r="AE90" s="2">
        <f>E117</f>
        <v>5348.93</v>
      </c>
      <c r="AF90" s="2"/>
      <c r="AG90" s="2"/>
      <c r="AH90" s="2"/>
      <c r="AI90" s="3"/>
      <c r="AJ90" s="83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1:53" ht="2.25" customHeight="1" hidden="1">
      <c r="A91" s="15"/>
      <c r="B91" s="18"/>
      <c r="C91" s="62"/>
      <c r="D91" s="25" t="s">
        <v>57</v>
      </c>
      <c r="E91" s="63">
        <f>N91+O91</f>
        <v>3991527.9</v>
      </c>
      <c r="F91" s="64"/>
      <c r="G91" s="64"/>
      <c r="H91" s="63"/>
      <c r="I91" s="63"/>
      <c r="J91" s="63"/>
      <c r="K91" s="63"/>
      <c r="L91" s="64"/>
      <c r="M91" s="64"/>
      <c r="N91" s="63">
        <v>1197458.37</v>
      </c>
      <c r="O91" s="63">
        <v>2794069.53</v>
      </c>
      <c r="P91" s="12"/>
      <c r="Q91" s="12"/>
      <c r="R91" s="12"/>
      <c r="S91" s="12"/>
      <c r="T91" s="12"/>
      <c r="U91" s="63"/>
      <c r="V91" s="63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3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ht="34.5" customHeight="1" hidden="1">
      <c r="A92" s="15"/>
      <c r="B92" s="18"/>
      <c r="C92" s="82"/>
      <c r="D92" s="85" t="s">
        <v>46</v>
      </c>
      <c r="E92" s="86">
        <f>N92+O92</f>
        <v>8802673</v>
      </c>
      <c r="F92" s="86"/>
      <c r="G92" s="86"/>
      <c r="H92" s="86"/>
      <c r="I92" s="86"/>
      <c r="J92" s="86"/>
      <c r="K92" s="86"/>
      <c r="L92" s="86"/>
      <c r="M92" s="86"/>
      <c r="N92" s="86">
        <f>N90-N89</f>
        <v>2640780</v>
      </c>
      <c r="O92" s="86">
        <f>O90-O89</f>
        <v>6161893</v>
      </c>
      <c r="P92" s="86">
        <f aca="true" t="shared" si="2" ref="P92:AE92">P90-P89</f>
        <v>4714785.6</v>
      </c>
      <c r="Q92" s="86">
        <f t="shared" si="2"/>
        <v>130765.11</v>
      </c>
      <c r="R92" s="86">
        <f t="shared" si="2"/>
        <v>1568616.2</v>
      </c>
      <c r="S92" s="86"/>
      <c r="T92" s="86"/>
      <c r="U92" s="86"/>
      <c r="V92" s="86">
        <f t="shared" si="2"/>
        <v>0</v>
      </c>
      <c r="W92" s="86">
        <f t="shared" si="2"/>
        <v>545013.34</v>
      </c>
      <c r="X92" s="86">
        <f t="shared" si="2"/>
        <v>0</v>
      </c>
      <c r="Y92" s="86">
        <f t="shared" si="2"/>
        <v>0</v>
      </c>
      <c r="Z92" s="86">
        <f t="shared" si="2"/>
        <v>0</v>
      </c>
      <c r="AA92" s="86">
        <f t="shared" si="2"/>
        <v>87482</v>
      </c>
      <c r="AB92" s="86">
        <f t="shared" si="2"/>
        <v>0</v>
      </c>
      <c r="AC92" s="86">
        <f t="shared" si="2"/>
        <v>160000</v>
      </c>
      <c r="AD92" s="86">
        <f t="shared" si="2"/>
        <v>300000</v>
      </c>
      <c r="AE92" s="86">
        <f t="shared" si="2"/>
        <v>5348.93</v>
      </c>
      <c r="AF92" s="87"/>
      <c r="AG92" s="87"/>
      <c r="AH92" s="87"/>
      <c r="AI92" s="83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ht="31.5" customHeight="1" hidden="1">
      <c r="A93" s="15"/>
      <c r="B93" s="1"/>
      <c r="C93" s="18"/>
      <c r="D93" s="25" t="s">
        <v>23</v>
      </c>
      <c r="E93" s="2"/>
      <c r="F93" s="57"/>
      <c r="G93" s="57"/>
      <c r="H93" s="2"/>
      <c r="I93" s="2"/>
      <c r="J93" s="2"/>
      <c r="K93" s="2"/>
      <c r="L93" s="57"/>
      <c r="M93" s="5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3"/>
      <c r="AJ93" s="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ht="0.75" customHeight="1" hidden="1">
      <c r="A94" s="15"/>
      <c r="B94" s="1"/>
      <c r="C94" s="18"/>
      <c r="D94" s="25" t="s">
        <v>40</v>
      </c>
      <c r="E94" s="2" t="e">
        <f>#REF!+#REF!</f>
        <v>#REF!</v>
      </c>
      <c r="F94" s="57"/>
      <c r="G94" s="57"/>
      <c r="H94" s="2"/>
      <c r="I94" s="2"/>
      <c r="J94" s="2"/>
      <c r="K94" s="2"/>
      <c r="L94" s="57"/>
      <c r="M94" s="5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3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ht="24" customHeight="1" hidden="1">
      <c r="A95" s="15"/>
      <c r="B95" s="15"/>
      <c r="C95" s="1"/>
      <c r="D95" s="13" t="s">
        <v>39</v>
      </c>
      <c r="E95" s="2" t="e">
        <f>#REF!+#REF!</f>
        <v>#REF!</v>
      </c>
      <c r="F95" s="58"/>
      <c r="G95" s="58"/>
      <c r="H95" s="26"/>
      <c r="I95" s="26"/>
      <c r="J95" s="26"/>
      <c r="K95" s="26"/>
      <c r="L95" s="58"/>
      <c r="M95" s="58"/>
      <c r="N95" s="26"/>
      <c r="O95" s="26"/>
      <c r="P95" s="26"/>
      <c r="Q95" s="26"/>
      <c r="R95" s="26" t="s">
        <v>0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53"/>
      <c r="AJ95" s="1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ht="30" customHeight="1" hidden="1">
      <c r="A96" s="115"/>
      <c r="B96" s="15"/>
      <c r="C96" s="1"/>
      <c r="D96" s="13" t="s">
        <v>65</v>
      </c>
      <c r="E96" s="2">
        <f>N96+O96+AE96</f>
        <v>0</v>
      </c>
      <c r="F96" s="58"/>
      <c r="G96" s="58"/>
      <c r="H96" s="26"/>
      <c r="I96" s="26"/>
      <c r="J96" s="26"/>
      <c r="K96" s="26"/>
      <c r="L96" s="58"/>
      <c r="M96" s="58"/>
      <c r="N96" s="58"/>
      <c r="O96" s="58"/>
      <c r="P96" s="58">
        <f aca="true" t="shared" si="3" ref="P96:AB96">P90-P89</f>
        <v>4714785.6</v>
      </c>
      <c r="Q96" s="58">
        <f t="shared" si="3"/>
        <v>130765.11</v>
      </c>
      <c r="R96" s="58">
        <f t="shared" si="3"/>
        <v>1568616.2</v>
      </c>
      <c r="S96" s="58"/>
      <c r="T96" s="58"/>
      <c r="U96" s="58"/>
      <c r="V96" s="58">
        <f t="shared" si="3"/>
        <v>0</v>
      </c>
      <c r="W96" s="58">
        <f t="shared" si="3"/>
        <v>545013.34</v>
      </c>
      <c r="X96" s="58">
        <f t="shared" si="3"/>
        <v>0</v>
      </c>
      <c r="Y96" s="58">
        <f t="shared" si="3"/>
        <v>0</v>
      </c>
      <c r="Z96" s="58">
        <f t="shared" si="3"/>
        <v>0</v>
      </c>
      <c r="AA96" s="58">
        <f t="shared" si="3"/>
        <v>87482</v>
      </c>
      <c r="AB96" s="58">
        <f t="shared" si="3"/>
        <v>0</v>
      </c>
      <c r="AC96" s="58"/>
      <c r="AD96" s="58"/>
      <c r="AE96" s="58"/>
      <c r="AF96" s="26"/>
      <c r="AG96" s="26"/>
      <c r="AH96" s="26"/>
      <c r="AI96" s="1"/>
      <c r="AJ96" s="24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ht="42.75" customHeight="1" hidden="1">
      <c r="A97" s="15"/>
      <c r="B97" s="1"/>
      <c r="C97" s="1"/>
      <c r="D97" s="1" t="s">
        <v>54</v>
      </c>
      <c r="E97" s="2">
        <f>N97+O97</f>
        <v>0</v>
      </c>
      <c r="F97" s="34"/>
      <c r="G97" s="34"/>
      <c r="H97" s="12"/>
      <c r="I97" s="12"/>
      <c r="J97" s="12"/>
      <c r="K97" s="12"/>
      <c r="L97" s="59"/>
      <c r="M97" s="59"/>
      <c r="N97" s="26"/>
      <c r="O97" s="26">
        <f>O96-O89</f>
        <v>0</v>
      </c>
      <c r="P97" s="27"/>
      <c r="Q97" s="27"/>
      <c r="R97" s="12"/>
      <c r="S97" s="12"/>
      <c r="T97" s="12"/>
      <c r="U97" s="12"/>
      <c r="V97" s="1" t="s">
        <v>38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24">
        <f>N95+O95</f>
        <v>0</v>
      </c>
      <c r="AJ97" s="1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ht="42" customHeight="1" hidden="1">
      <c r="A98" s="15"/>
      <c r="B98" s="1"/>
      <c r="C98" s="1"/>
      <c r="D98" s="1" t="s">
        <v>35</v>
      </c>
      <c r="E98" s="2">
        <f>N98+O98</f>
        <v>0</v>
      </c>
      <c r="F98" s="34"/>
      <c r="G98" s="34"/>
      <c r="H98" s="12"/>
      <c r="I98" s="12"/>
      <c r="J98" s="12"/>
      <c r="K98" s="12"/>
      <c r="L98" s="59"/>
      <c r="M98" s="59"/>
      <c r="N98" s="69"/>
      <c r="O98" s="69"/>
      <c r="P98" s="27"/>
      <c r="Q98" s="27"/>
      <c r="R98" s="12"/>
      <c r="S98" s="12"/>
      <c r="T98" s="12"/>
      <c r="U98" s="12"/>
      <c r="V98" s="1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ht="42" customHeight="1" hidden="1">
      <c r="A99" s="15"/>
      <c r="B99" s="1"/>
      <c r="C99" s="1"/>
      <c r="D99" s="1" t="s">
        <v>32</v>
      </c>
      <c r="E99" s="2" t="e">
        <f>#REF!+#REF!</f>
        <v>#REF!</v>
      </c>
      <c r="F99" s="34"/>
      <c r="G99" s="34"/>
      <c r="H99" s="12"/>
      <c r="I99" s="12"/>
      <c r="J99" s="12"/>
      <c r="K99" s="12"/>
      <c r="L99" s="59"/>
      <c r="M99" s="59"/>
      <c r="N99" s="27"/>
      <c r="O99" s="27"/>
      <c r="P99" s="27"/>
      <c r="Q99" s="27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ht="42" customHeight="1" hidden="1">
      <c r="A100" s="15"/>
      <c r="B100" s="1"/>
      <c r="C100" s="1"/>
      <c r="D100" s="13" t="s">
        <v>36</v>
      </c>
      <c r="E100" s="2"/>
      <c r="F100" s="34"/>
      <c r="G100" s="34"/>
      <c r="H100" s="12"/>
      <c r="I100" s="12"/>
      <c r="J100" s="12"/>
      <c r="K100" s="12"/>
      <c r="L100" s="59"/>
      <c r="M100" s="59"/>
      <c r="N100" s="27"/>
      <c r="O100" s="27"/>
      <c r="P100" s="27"/>
      <c r="Q100" s="27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24"/>
      <c r="AJ100" s="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ht="26.25" customHeight="1" hidden="1">
      <c r="A101" s="15"/>
      <c r="B101" s="1"/>
      <c r="C101" s="1"/>
      <c r="D101" s="1" t="s">
        <v>33</v>
      </c>
      <c r="E101" s="2" t="e">
        <f>#REF!+#REF!</f>
        <v>#REF!</v>
      </c>
      <c r="F101" s="34"/>
      <c r="G101" s="34"/>
      <c r="H101" s="12"/>
      <c r="I101" s="12"/>
      <c r="J101" s="12"/>
      <c r="K101" s="12"/>
      <c r="L101" s="59"/>
      <c r="M101" s="59"/>
      <c r="N101" s="27"/>
      <c r="O101" s="27"/>
      <c r="P101" s="27"/>
      <c r="Q101" s="27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"/>
      <c r="AJ101" s="2"/>
      <c r="AK101" s="26" t="e">
        <f>SUM(#REF!)</f>
        <v>#REF!</v>
      </c>
      <c r="AL101" s="26" t="e">
        <f>SUM(#REF!)</f>
        <v>#REF!</v>
      </c>
      <c r="AM101" s="26" t="e">
        <f>SUM(#REF!)</f>
        <v>#REF!</v>
      </c>
      <c r="AN101" s="26" t="e">
        <f>SUM(#REF!)</f>
        <v>#REF!</v>
      </c>
      <c r="AO101" s="26" t="e">
        <f>SUM(#REF!)</f>
        <v>#REF!</v>
      </c>
      <c r="AP101" s="26" t="e">
        <f>SUM(#REF!)</f>
        <v>#REF!</v>
      </c>
      <c r="AQ101" s="26" t="e">
        <f>SUM(#REF!)</f>
        <v>#REF!</v>
      </c>
      <c r="AR101" s="26" t="e">
        <f>SUM(#REF!)</f>
        <v>#REF!</v>
      </c>
      <c r="AS101" s="26" t="e">
        <f>SUM(#REF!)</f>
        <v>#REF!</v>
      </c>
      <c r="AT101" s="26" t="e">
        <f>SUM(#REF!)</f>
        <v>#REF!</v>
      </c>
      <c r="AU101" s="26" t="e">
        <f>SUM(#REF!)</f>
        <v>#REF!</v>
      </c>
      <c r="AV101" s="26" t="e">
        <f>SUM(#REF!)</f>
        <v>#REF!</v>
      </c>
      <c r="AW101" s="26" t="e">
        <f>SUM(#REF!)</f>
        <v>#REF!</v>
      </c>
      <c r="AX101" s="26" t="e">
        <f>SUM(#REF!)</f>
        <v>#REF!</v>
      </c>
      <c r="AY101" s="26" t="e">
        <f>SUM(#REF!)</f>
        <v>#REF!</v>
      </c>
      <c r="AZ101" s="26" t="e">
        <f>SUM(#REF!)</f>
        <v>#REF!</v>
      </c>
      <c r="BA101" s="26" t="e">
        <f>SUM(#REF!)</f>
        <v>#REF!</v>
      </c>
    </row>
    <row r="102" spans="1:53" ht="4.5" customHeight="1" hidden="1">
      <c r="A102" s="15"/>
      <c r="B102" s="1"/>
      <c r="C102" s="1"/>
      <c r="D102" s="1" t="s">
        <v>42</v>
      </c>
      <c r="E102" s="2"/>
      <c r="F102" s="34"/>
      <c r="G102" s="34"/>
      <c r="H102" s="12"/>
      <c r="I102" s="12"/>
      <c r="J102" s="12"/>
      <c r="K102" s="12"/>
      <c r="L102" s="59"/>
      <c r="M102" s="59"/>
      <c r="N102" s="27"/>
      <c r="O102" s="27"/>
      <c r="P102" s="27"/>
      <c r="Q102" s="27"/>
      <c r="R102" s="12"/>
      <c r="S102" s="12"/>
      <c r="T102" s="12"/>
      <c r="U102" s="12"/>
      <c r="V102" s="28">
        <v>702752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ht="18.75" hidden="1">
      <c r="A103" s="15"/>
      <c r="B103" s="1"/>
      <c r="C103" s="1"/>
      <c r="D103" s="1" t="s">
        <v>34</v>
      </c>
      <c r="E103" s="2"/>
      <c r="F103" s="34"/>
      <c r="G103" s="34"/>
      <c r="H103" s="12"/>
      <c r="I103" s="12"/>
      <c r="J103" s="12"/>
      <c r="K103" s="12"/>
      <c r="L103" s="59"/>
      <c r="M103" s="59"/>
      <c r="N103" s="27"/>
      <c r="O103" s="27"/>
      <c r="P103" s="27"/>
      <c r="Q103" s="27"/>
      <c r="R103" s="12"/>
      <c r="S103" s="12"/>
      <c r="T103" s="12"/>
      <c r="U103" s="12"/>
      <c r="V103" s="28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24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ht="18.75" hidden="1">
      <c r="A104" s="15"/>
      <c r="B104" s="1"/>
      <c r="C104" s="1"/>
      <c r="D104" s="1" t="s">
        <v>47</v>
      </c>
      <c r="E104" s="2">
        <v>300000</v>
      </c>
      <c r="F104" s="34"/>
      <c r="G104" s="34"/>
      <c r="H104" s="12"/>
      <c r="I104" s="12"/>
      <c r="J104" s="12"/>
      <c r="K104" s="12"/>
      <c r="L104" s="59"/>
      <c r="M104" s="59"/>
      <c r="N104" s="27"/>
      <c r="O104" s="27"/>
      <c r="P104" s="27"/>
      <c r="Q104" s="27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24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ht="18.75" hidden="1">
      <c r="A105" s="15"/>
      <c r="B105" s="1"/>
      <c r="C105" s="1"/>
      <c r="D105" s="1" t="s">
        <v>59</v>
      </c>
      <c r="E105" s="2">
        <v>11407965.72</v>
      </c>
      <c r="F105" s="34"/>
      <c r="G105" s="34"/>
      <c r="H105" s="12"/>
      <c r="I105" s="12"/>
      <c r="J105" s="12"/>
      <c r="K105" s="12"/>
      <c r="L105" s="59"/>
      <c r="M105" s="59"/>
      <c r="N105" s="27"/>
      <c r="O105" s="27"/>
      <c r="P105" s="27"/>
      <c r="Q105" s="27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24"/>
      <c r="AJ105" s="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ht="18.75" hidden="1">
      <c r="A106" s="15"/>
      <c r="B106" s="1"/>
      <c r="C106" s="1"/>
      <c r="D106" s="1" t="s">
        <v>14</v>
      </c>
      <c r="E106" s="2"/>
      <c r="F106" s="34"/>
      <c r="G106" s="34"/>
      <c r="H106" s="12"/>
      <c r="I106" s="12"/>
      <c r="J106" s="12"/>
      <c r="K106" s="12"/>
      <c r="L106" s="59"/>
      <c r="M106" s="59"/>
      <c r="N106" s="27"/>
      <c r="O106" s="27"/>
      <c r="P106" s="27"/>
      <c r="Q106" s="27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"/>
      <c r="AJ106" s="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ht="18.75" hidden="1">
      <c r="A107" s="15"/>
      <c r="B107" s="1"/>
      <c r="C107" s="1"/>
      <c r="D107" s="1" t="s">
        <v>15</v>
      </c>
      <c r="E107" s="2">
        <v>500000</v>
      </c>
      <c r="F107" s="34"/>
      <c r="G107" s="34"/>
      <c r="H107" s="12"/>
      <c r="I107" s="12"/>
      <c r="J107" s="12"/>
      <c r="K107" s="12"/>
      <c r="L107" s="59"/>
      <c r="M107" s="59"/>
      <c r="N107" s="27"/>
      <c r="O107" s="27"/>
      <c r="P107" s="27"/>
      <c r="Q107" s="27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"/>
      <c r="AJ107" s="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ht="38.25" customHeight="1" hidden="1">
      <c r="A108" s="15"/>
      <c r="B108" s="1"/>
      <c r="C108" s="1"/>
      <c r="D108" s="1" t="s">
        <v>49</v>
      </c>
      <c r="E108" s="2">
        <f>1568616.2</f>
        <v>1568616.2</v>
      </c>
      <c r="F108" s="34"/>
      <c r="G108" s="34"/>
      <c r="H108" s="12"/>
      <c r="I108" s="12"/>
      <c r="J108" s="12"/>
      <c r="K108" s="12"/>
      <c r="L108" s="59"/>
      <c r="M108" s="59"/>
      <c r="N108" s="27"/>
      <c r="O108" s="27"/>
      <c r="P108" s="27"/>
      <c r="Q108" s="27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ht="18.75" hidden="1">
      <c r="A109" s="15"/>
      <c r="B109" s="1"/>
      <c r="C109" s="1"/>
      <c r="D109" s="1" t="s">
        <v>60</v>
      </c>
      <c r="E109" s="2">
        <v>536644</v>
      </c>
      <c r="F109" s="34"/>
      <c r="G109" s="34"/>
      <c r="H109" s="12"/>
      <c r="I109" s="12"/>
      <c r="J109" s="12"/>
      <c r="K109" s="12"/>
      <c r="L109" s="59"/>
      <c r="M109" s="59"/>
      <c r="N109" s="27"/>
      <c r="O109" s="27"/>
      <c r="P109" s="27"/>
      <c r="Q109" s="27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ht="37.5" hidden="1">
      <c r="A110" s="15"/>
      <c r="B110" s="1"/>
      <c r="C110" s="1"/>
      <c r="D110" s="1" t="s">
        <v>4</v>
      </c>
      <c r="E110" s="2">
        <v>5996.38</v>
      </c>
      <c r="F110" s="34"/>
      <c r="G110" s="34"/>
      <c r="H110" s="12"/>
      <c r="I110" s="12"/>
      <c r="J110" s="12"/>
      <c r="K110" s="12"/>
      <c r="L110" s="59"/>
      <c r="M110" s="59"/>
      <c r="N110" s="27"/>
      <c r="O110" s="27"/>
      <c r="P110" s="27"/>
      <c r="Q110" s="27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ht="45" hidden="1">
      <c r="A111" s="15"/>
      <c r="B111" s="1"/>
      <c r="C111" s="1"/>
      <c r="D111" s="29" t="s">
        <v>61</v>
      </c>
      <c r="E111" s="2">
        <f>E105-E107-E108-E109</f>
        <v>8802705.520000001</v>
      </c>
      <c r="F111" s="34"/>
      <c r="G111" s="34"/>
      <c r="H111" s="2">
        <f>E111-E97</f>
        <v>8802705.520000001</v>
      </c>
      <c r="I111" s="12"/>
      <c r="J111" s="12"/>
      <c r="K111" s="12"/>
      <c r="L111" s="59"/>
      <c r="M111" s="59"/>
      <c r="N111" s="27"/>
      <c r="O111" s="70"/>
      <c r="P111" s="27"/>
      <c r="Q111" s="27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24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ht="45" customHeight="1" hidden="1">
      <c r="A112" s="15"/>
      <c r="B112" s="1"/>
      <c r="C112" s="1"/>
      <c r="D112" s="30" t="s">
        <v>62</v>
      </c>
      <c r="E112" s="31">
        <v>3991527.9</v>
      </c>
      <c r="F112" s="34"/>
      <c r="G112" s="34"/>
      <c r="H112" s="12"/>
      <c r="I112" s="12"/>
      <c r="J112" s="12"/>
      <c r="K112" s="12"/>
      <c r="L112" s="59"/>
      <c r="M112" s="59"/>
      <c r="N112" s="27"/>
      <c r="O112" s="27"/>
      <c r="P112" s="27"/>
      <c r="Q112" s="27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ht="39.75" customHeight="1" hidden="1">
      <c r="A113" s="15"/>
      <c r="B113" s="1"/>
      <c r="C113" s="1"/>
      <c r="D113" s="32" t="s">
        <v>17</v>
      </c>
      <c r="E113" s="31"/>
      <c r="F113" s="34"/>
      <c r="G113" s="34"/>
      <c r="H113" s="12"/>
      <c r="I113" s="12"/>
      <c r="J113" s="12"/>
      <c r="K113" s="12"/>
      <c r="L113" s="59"/>
      <c r="M113" s="59"/>
      <c r="N113" s="27"/>
      <c r="O113" s="31"/>
      <c r="P113" s="27"/>
      <c r="Q113" s="27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ht="18.75" hidden="1">
      <c r="A114" s="15"/>
      <c r="B114" s="1"/>
      <c r="C114" s="1" t="s">
        <v>16</v>
      </c>
      <c r="D114" s="13" t="s">
        <v>12</v>
      </c>
      <c r="E114" s="2">
        <v>4714785.6</v>
      </c>
      <c r="F114" s="34"/>
      <c r="G114" s="34"/>
      <c r="H114" s="12"/>
      <c r="I114" s="12"/>
      <c r="J114" s="12"/>
      <c r="K114" s="12"/>
      <c r="L114" s="59"/>
      <c r="M114" s="59"/>
      <c r="N114" s="27"/>
      <c r="O114" s="27"/>
      <c r="P114" s="26"/>
      <c r="Q114" s="26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ht="18.75" hidden="1">
      <c r="A115" s="15"/>
      <c r="B115" s="1"/>
      <c r="C115" s="1"/>
      <c r="D115" s="13" t="s">
        <v>13</v>
      </c>
      <c r="E115" s="2">
        <v>130765.11</v>
      </c>
      <c r="F115" s="34"/>
      <c r="G115" s="34"/>
      <c r="H115" s="12"/>
      <c r="I115" s="12"/>
      <c r="J115" s="12"/>
      <c r="K115" s="12"/>
      <c r="L115" s="59"/>
      <c r="M115" s="59"/>
      <c r="N115" s="27"/>
      <c r="O115" s="27"/>
      <c r="P115" s="26"/>
      <c r="Q115" s="26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ht="18.75" hidden="1">
      <c r="A116" s="15"/>
      <c r="B116" s="1"/>
      <c r="C116" s="1"/>
      <c r="D116" s="13" t="s">
        <v>41</v>
      </c>
      <c r="E116" s="2"/>
      <c r="F116" s="34"/>
      <c r="G116" s="34"/>
      <c r="H116" s="12"/>
      <c r="I116" s="12"/>
      <c r="J116" s="12"/>
      <c r="K116" s="12"/>
      <c r="L116" s="59"/>
      <c r="M116" s="59"/>
      <c r="N116" s="27"/>
      <c r="O116" s="27"/>
      <c r="P116" s="2"/>
      <c r="Q116" s="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ht="19.5" hidden="1">
      <c r="A117" s="15"/>
      <c r="B117" s="1"/>
      <c r="C117" s="1"/>
      <c r="D117" s="32" t="s">
        <v>9</v>
      </c>
      <c r="E117" s="31">
        <v>5348.93</v>
      </c>
      <c r="F117" s="34"/>
      <c r="G117" s="34"/>
      <c r="H117" s="12"/>
      <c r="I117" s="12"/>
      <c r="J117" s="12"/>
      <c r="K117" s="12"/>
      <c r="L117" s="59"/>
      <c r="M117" s="59"/>
      <c r="N117" s="27"/>
      <c r="O117" s="27"/>
      <c r="P117" s="2"/>
      <c r="Q117" s="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ht="19.5" hidden="1">
      <c r="A118" s="15"/>
      <c r="B118" s="1"/>
      <c r="C118" s="1"/>
      <c r="D118" s="32" t="s">
        <v>10</v>
      </c>
      <c r="E118" s="31">
        <v>545013.34</v>
      </c>
      <c r="F118" s="34"/>
      <c r="G118" s="34"/>
      <c r="H118" s="12"/>
      <c r="I118" s="12"/>
      <c r="J118" s="12"/>
      <c r="K118" s="12"/>
      <c r="L118" s="59"/>
      <c r="M118" s="59"/>
      <c r="N118" s="27"/>
      <c r="O118" s="27"/>
      <c r="P118" s="2"/>
      <c r="Q118" s="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ht="19.5" hidden="1">
      <c r="A119" s="15"/>
      <c r="B119" s="1"/>
      <c r="C119" s="1"/>
      <c r="D119" s="32" t="s">
        <v>11</v>
      </c>
      <c r="E119" s="31">
        <v>66000</v>
      </c>
      <c r="F119" s="34"/>
      <c r="G119" s="34"/>
      <c r="H119" s="12"/>
      <c r="I119" s="12"/>
      <c r="J119" s="12"/>
      <c r="K119" s="12"/>
      <c r="L119" s="59"/>
      <c r="M119" s="59"/>
      <c r="N119" s="27"/>
      <c r="O119" s="27"/>
      <c r="P119" s="2"/>
      <c r="Q119" s="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ht="39" hidden="1">
      <c r="A120" s="15"/>
      <c r="B120" s="1"/>
      <c r="C120" s="1"/>
      <c r="D120" s="32" t="s">
        <v>5</v>
      </c>
      <c r="E120" s="31">
        <v>87482</v>
      </c>
      <c r="F120" s="34"/>
      <c r="G120" s="34"/>
      <c r="H120" s="12"/>
      <c r="I120" s="12"/>
      <c r="J120" s="12"/>
      <c r="K120" s="12"/>
      <c r="L120" s="59"/>
      <c r="M120" s="59"/>
      <c r="N120" s="27"/>
      <c r="O120" s="27"/>
      <c r="P120" s="2"/>
      <c r="Q120" s="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ht="18.75" hidden="1">
      <c r="A121" s="15"/>
      <c r="B121" s="1"/>
      <c r="C121" s="1"/>
      <c r="D121" s="30" t="s">
        <v>48</v>
      </c>
      <c r="E121" s="2">
        <v>160000</v>
      </c>
      <c r="F121" s="34"/>
      <c r="G121" s="34"/>
      <c r="H121" s="12"/>
      <c r="I121" s="12"/>
      <c r="J121" s="12"/>
      <c r="K121" s="12"/>
      <c r="L121" s="59"/>
      <c r="M121" s="59"/>
      <c r="N121" s="27"/>
      <c r="O121" s="27"/>
      <c r="P121" s="27"/>
      <c r="Q121" s="27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ht="37.5" hidden="1">
      <c r="A122" s="15"/>
      <c r="B122" s="1"/>
      <c r="C122" s="1"/>
      <c r="D122" s="1" t="s">
        <v>63</v>
      </c>
      <c r="E122" s="2">
        <v>30157.43</v>
      </c>
      <c r="F122" s="34"/>
      <c r="G122" s="34"/>
      <c r="H122" s="12"/>
      <c r="I122" s="12"/>
      <c r="J122" s="12"/>
      <c r="K122" s="12"/>
      <c r="L122" s="59"/>
      <c r="M122" s="59"/>
      <c r="N122" s="27"/>
      <c r="O122" s="27"/>
      <c r="P122" s="27"/>
      <c r="Q122" s="27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ht="18.75">
      <c r="A123" s="15"/>
      <c r="B123" s="1"/>
      <c r="C123" s="1"/>
      <c r="D123" s="1"/>
      <c r="E123" s="2"/>
      <c r="F123" s="34"/>
      <c r="G123" s="34"/>
      <c r="H123" s="12"/>
      <c r="I123" s="12"/>
      <c r="J123" s="12"/>
      <c r="K123" s="12"/>
      <c r="L123" s="59"/>
      <c r="M123" s="59"/>
      <c r="N123" s="27"/>
      <c r="O123" s="27"/>
      <c r="P123" s="27"/>
      <c r="Q123" s="27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2:53" ht="18.75">
      <c r="B124" s="1"/>
      <c r="C124" s="1"/>
      <c r="D124" s="1"/>
      <c r="E124" s="2"/>
      <c r="F124" s="34"/>
      <c r="G124" s="34"/>
      <c r="H124" s="12"/>
      <c r="I124" s="12"/>
      <c r="J124" s="12"/>
      <c r="K124" s="12"/>
      <c r="L124" s="59"/>
      <c r="M124" s="59"/>
      <c r="N124" s="27"/>
      <c r="O124" s="27"/>
      <c r="P124" s="27"/>
      <c r="Q124" s="27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2:53" ht="18.75">
      <c r="B125" s="1"/>
      <c r="C125" s="1"/>
      <c r="D125" s="1"/>
      <c r="E125" s="2"/>
      <c r="F125" s="34"/>
      <c r="G125" s="34"/>
      <c r="H125" s="12"/>
      <c r="I125" s="12"/>
      <c r="J125" s="12"/>
      <c r="K125" s="12"/>
      <c r="L125" s="34"/>
      <c r="M125" s="34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3:53" ht="18.75">
      <c r="C126" s="1"/>
      <c r="D126" s="1"/>
      <c r="E126" s="2"/>
      <c r="F126" s="34"/>
      <c r="G126" s="34"/>
      <c r="H126" s="12"/>
      <c r="I126" s="12"/>
      <c r="J126" s="12"/>
      <c r="K126" s="12"/>
      <c r="L126" s="34"/>
      <c r="M126" s="34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3:53" ht="18.75">
      <c r="C127" s="1"/>
      <c r="D127" s="1"/>
      <c r="E127" s="2"/>
      <c r="F127" s="34"/>
      <c r="G127" s="34"/>
      <c r="H127" s="12"/>
      <c r="I127" s="12"/>
      <c r="J127" s="12"/>
      <c r="K127" s="12"/>
      <c r="L127" s="34"/>
      <c r="M127" s="34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</sheetData>
  <sheetProtection/>
  <mergeCells count="54">
    <mergeCell ref="C16:C17"/>
    <mergeCell ref="C18:C19"/>
    <mergeCell ref="A2:AI2"/>
    <mergeCell ref="A3:AI3"/>
    <mergeCell ref="V6:V7"/>
    <mergeCell ref="B5:B7"/>
    <mergeCell ref="G5:G7"/>
    <mergeCell ref="M5:AF5"/>
    <mergeCell ref="W6:AE6"/>
    <mergeCell ref="A5:A7"/>
    <mergeCell ref="AZ5:AZ7"/>
    <mergeCell ref="AY5:AY7"/>
    <mergeCell ref="AR5:AR7"/>
    <mergeCell ref="AT2:AT7"/>
    <mergeCell ref="AM5:AM7"/>
    <mergeCell ref="AP5:AP7"/>
    <mergeCell ref="BB5:BB7"/>
    <mergeCell ref="AV5:AV7"/>
    <mergeCell ref="AW5:AW7"/>
    <mergeCell ref="AX5:AX7"/>
    <mergeCell ref="BA5:BA7"/>
    <mergeCell ref="AN5:AN7"/>
    <mergeCell ref="AQ5:AQ7"/>
    <mergeCell ref="AS2:AS7"/>
    <mergeCell ref="AO5:AO7"/>
    <mergeCell ref="AU5:AU7"/>
    <mergeCell ref="D6:D7"/>
    <mergeCell ref="A8:A10"/>
    <mergeCell ref="L5:L7"/>
    <mergeCell ref="D5:E5"/>
    <mergeCell ref="C5:C7"/>
    <mergeCell ref="J5:J7"/>
    <mergeCell ref="H5:H7"/>
    <mergeCell ref="K5:K7"/>
    <mergeCell ref="C21:C82"/>
    <mergeCell ref="AL5:AL7"/>
    <mergeCell ref="AK5:AK7"/>
    <mergeCell ref="Q6:Q7"/>
    <mergeCell ref="AI5:AI7"/>
    <mergeCell ref="AF6:AF7"/>
    <mergeCell ref="M6:O6"/>
    <mergeCell ref="AJ5:AJ7"/>
    <mergeCell ref="U6:U7"/>
    <mergeCell ref="AH5:AH7"/>
    <mergeCell ref="B12:B13"/>
    <mergeCell ref="B21:B82"/>
    <mergeCell ref="A21:A82"/>
    <mergeCell ref="S6:T6"/>
    <mergeCell ref="F5:F7"/>
    <mergeCell ref="C8:C10"/>
    <mergeCell ref="B8:B10"/>
    <mergeCell ref="R6:R7"/>
    <mergeCell ref="I5:I7"/>
    <mergeCell ref="P6:P7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55" r:id="rId1"/>
  <headerFooter>
    <oddHeader>&amp;L&amp;P&amp;C&amp;P&amp;R&amp;P</oddHeader>
    <oddFooter>&amp;C&amp;P</oddFooter>
  </headerFooter>
  <rowBreaks count="1" manualBreakCount="1">
    <brk id="1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Юля</cp:lastModifiedBy>
  <cp:lastPrinted>2020-05-13T12:25:46Z</cp:lastPrinted>
  <dcterms:created xsi:type="dcterms:W3CDTF">2004-07-09T12:45:10Z</dcterms:created>
  <dcterms:modified xsi:type="dcterms:W3CDTF">2020-05-14T08:27:32Z</dcterms:modified>
  <cp:category/>
  <cp:version/>
  <cp:contentType/>
  <cp:contentStatus/>
</cp:coreProperties>
</file>