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30" windowHeight="4740" activeTab="0"/>
  </bookViews>
  <sheets>
    <sheet name="для Петровича" sheetId="1" r:id="rId1"/>
    <sheet name="Роздiл 1." sheetId="2" r:id="rId2"/>
    <sheet name="Роздiл 2." sheetId="3" r:id="rId3"/>
    <sheet name="Лист1" sheetId="4" r:id="rId4"/>
  </sheets>
  <definedNames>
    <definedName name="_xlnm.Print_Titles" localSheetId="0">'для Петровича'!$A:$C,'для Петровича'!$1:$10</definedName>
    <definedName name="_xlnm.Print_Titles" localSheetId="1">'Роздiл 1.'!$A:$C,'Роздiл 1.'!$1:$10</definedName>
    <definedName name="_xlnm.Print_Titles" localSheetId="2">'Роздiл 2.'!$A:$C,'Роздiл 2.'!$1:$10</definedName>
    <definedName name="_xlnm.Print_Area" localSheetId="0">'для Петровича'!$B$1:$BY$62</definedName>
  </definedNames>
  <calcPr fullCalcOnLoad="1"/>
</workbook>
</file>

<file path=xl/sharedStrings.xml><?xml version="1.0" encoding="utf-8"?>
<sst xmlns="http://schemas.openxmlformats.org/spreadsheetml/2006/main" count="3469" uniqueCount="940">
  <si>
    <t>Розробка по формі №6-зем (гектарів)</t>
  </si>
  <si>
    <t>Номер</t>
  </si>
  <si>
    <t>Ш</t>
  </si>
  <si>
    <t>Кількість</t>
  </si>
  <si>
    <t xml:space="preserve">Загальна </t>
  </si>
  <si>
    <t xml:space="preserve">Сільськогосподарські землі                                          </t>
  </si>
  <si>
    <t>Сільськогосподарські землі</t>
  </si>
  <si>
    <r>
      <t>Ліси та інші лісовкриті площі</t>
    </r>
    <r>
      <rPr>
        <sz val="8"/>
        <rFont val="Times New Roman Cyr"/>
        <family val="1"/>
      </rPr>
      <t xml:space="preserve"> </t>
    </r>
  </si>
  <si>
    <t>Забудовані  землі</t>
  </si>
  <si>
    <r>
      <t>Забудовані земл</t>
    </r>
    <r>
      <rPr>
        <sz val="8"/>
        <rFont val="Times New Roman Cyr"/>
        <family val="1"/>
      </rPr>
      <t>і</t>
    </r>
  </si>
  <si>
    <t>Забудовані землі</t>
  </si>
  <si>
    <r>
      <t xml:space="preserve">      </t>
    </r>
    <r>
      <rPr>
        <b/>
        <sz val="8"/>
        <rFont val="Times New Roman Cyr"/>
        <family val="1"/>
      </rPr>
      <t>Відкриті заболочені землі</t>
    </r>
  </si>
  <si>
    <t>Сухі</t>
  </si>
  <si>
    <t>Відкриті землі без рослинного покриву</t>
  </si>
  <si>
    <t>Води</t>
  </si>
  <si>
    <t>З усіх земель</t>
  </si>
  <si>
    <t>рядка</t>
  </si>
  <si>
    <t>и</t>
  </si>
  <si>
    <t>власників</t>
  </si>
  <si>
    <t>площа</t>
  </si>
  <si>
    <t>всього</t>
  </si>
  <si>
    <t>у тому числі</t>
  </si>
  <si>
    <t xml:space="preserve"> у тому числі</t>
  </si>
  <si>
    <t>з усіх лісів та</t>
  </si>
  <si>
    <t>Всього</t>
  </si>
  <si>
    <t>болота,</t>
  </si>
  <si>
    <t>відкриті</t>
  </si>
  <si>
    <t>або з незначним рослинним покривом</t>
  </si>
  <si>
    <t>внутріш-</t>
  </si>
  <si>
    <t>у тому числі під</t>
  </si>
  <si>
    <t>природо-</t>
  </si>
  <si>
    <t>оздоро-</t>
  </si>
  <si>
    <t>рекреацій-</t>
  </si>
  <si>
    <t>історико-</t>
  </si>
  <si>
    <t>ф</t>
  </si>
  <si>
    <t>землі та</t>
  </si>
  <si>
    <t>земель,</t>
  </si>
  <si>
    <t>(гр.4+14+</t>
  </si>
  <si>
    <t>сільськогосподарські угіддя</t>
  </si>
  <si>
    <t xml:space="preserve">під </t>
  </si>
  <si>
    <t>землі,які</t>
  </si>
  <si>
    <t>землі</t>
  </si>
  <si>
    <t>забруднені сільськогосподар-</t>
  </si>
  <si>
    <t>інші</t>
  </si>
  <si>
    <t>(гр.22+</t>
  </si>
  <si>
    <t>лісові землі</t>
  </si>
  <si>
    <t>чагар-</t>
  </si>
  <si>
    <t xml:space="preserve"> інших лісовкритих площ</t>
  </si>
  <si>
    <t>(гр.35+</t>
  </si>
  <si>
    <t>під житловою</t>
  </si>
  <si>
    <t xml:space="preserve">землі під відкритими розробками, </t>
  </si>
  <si>
    <t>землі,</t>
  </si>
  <si>
    <t>землі, які використовуються для транспорту та зв`язку</t>
  </si>
  <si>
    <t>землі, які використовуються для технічної інфраструктури</t>
  </si>
  <si>
    <t>землі, які використовуються для відпочинку та інші відкриті землі</t>
  </si>
  <si>
    <t>верхові</t>
  </si>
  <si>
    <t>низинні</t>
  </si>
  <si>
    <t>землі з</t>
  </si>
  <si>
    <t>ні води,</t>
  </si>
  <si>
    <t>природ-</t>
  </si>
  <si>
    <t>штучни-</t>
  </si>
  <si>
    <t>озерами,</t>
  </si>
  <si>
    <t>ставками</t>
  </si>
  <si>
    <t>охоронно-</t>
  </si>
  <si>
    <t xml:space="preserve">вчого </t>
  </si>
  <si>
    <t>ного при-</t>
  </si>
  <si>
    <t>культурно-</t>
  </si>
  <si>
    <t>Власники землі,  землекористувачі та землі</t>
  </si>
  <si>
    <t>р</t>
  </si>
  <si>
    <t>земле-</t>
  </si>
  <si>
    <t>15+16+</t>
  </si>
  <si>
    <t>з них</t>
  </si>
  <si>
    <t>господар-</t>
  </si>
  <si>
    <t>перебу-</t>
  </si>
  <si>
    <t>тимчасо-</t>
  </si>
  <si>
    <t>ські угіддя,які не використову-</t>
  </si>
  <si>
    <t xml:space="preserve"> +28)</t>
  </si>
  <si>
    <t xml:space="preserve">з них           </t>
  </si>
  <si>
    <t>ники</t>
  </si>
  <si>
    <t>групи лісів</t>
  </si>
  <si>
    <t>з основною визнаною</t>
  </si>
  <si>
    <t>36+37+38+</t>
  </si>
  <si>
    <t>забудовою</t>
  </si>
  <si>
    <t>промис-</t>
  </si>
  <si>
    <t>кар`єрами, шахтами та відповідними спорудами</t>
  </si>
  <si>
    <t>які вико-</t>
  </si>
  <si>
    <t>громад-</t>
  </si>
  <si>
    <t>змішаного</t>
  </si>
  <si>
    <t>(гр.64+65)</t>
  </si>
  <si>
    <t>особливим</t>
  </si>
  <si>
    <t>(гр.68+</t>
  </si>
  <si>
    <t>кам`янисті</t>
  </si>
  <si>
    <t>піски</t>
  </si>
  <si>
    <t>яри</t>
  </si>
  <si>
    <t>ними</t>
  </si>
  <si>
    <t>ми во-</t>
  </si>
  <si>
    <t>прибе-</t>
  </si>
  <si>
    <t>ми водо-</t>
  </si>
  <si>
    <t>го призна-</t>
  </si>
  <si>
    <t>призна-</t>
  </si>
  <si>
    <t>значення</t>
  </si>
  <si>
    <t>державної власності, не надані у власність</t>
  </si>
  <si>
    <t>користу-</t>
  </si>
  <si>
    <t>(гр.3+21+</t>
  </si>
  <si>
    <t>17+18+</t>
  </si>
  <si>
    <t xml:space="preserve"> (гр.5+6+</t>
  </si>
  <si>
    <t>рілля</t>
  </si>
  <si>
    <t>перелоги</t>
  </si>
  <si>
    <t>багаторічні насадження</t>
  </si>
  <si>
    <t>сіножаті</t>
  </si>
  <si>
    <t>пасовища</t>
  </si>
  <si>
    <t>ськими</t>
  </si>
  <si>
    <t>вають у</t>
  </si>
  <si>
    <t>вої кон-</t>
  </si>
  <si>
    <t>ються в сільскогосподарському</t>
  </si>
  <si>
    <t>(гр.23+</t>
  </si>
  <si>
    <t>вкриті лісовою (деревною та</t>
  </si>
  <si>
    <t xml:space="preserve">не </t>
  </si>
  <si>
    <t>функцією використання</t>
  </si>
  <si>
    <t xml:space="preserve"> 42+43+44+</t>
  </si>
  <si>
    <t>одно- та</t>
  </si>
  <si>
    <t>з трьома</t>
  </si>
  <si>
    <t>ловості</t>
  </si>
  <si>
    <t>ристову-</t>
  </si>
  <si>
    <t xml:space="preserve">ського </t>
  </si>
  <si>
    <t>викори-</t>
  </si>
  <si>
    <t>(гр.46+47+</t>
  </si>
  <si>
    <t>під заліз-</t>
  </si>
  <si>
    <t>під аеро-</t>
  </si>
  <si>
    <t xml:space="preserve">інші </t>
  </si>
  <si>
    <t>(гр.51+52+</t>
  </si>
  <si>
    <t>для вида-</t>
  </si>
  <si>
    <t>для водоза-</t>
  </si>
  <si>
    <t>для вироб-</t>
  </si>
  <si>
    <t>(гр.56+57+</t>
  </si>
  <si>
    <t>зелених</t>
  </si>
  <si>
    <t>кемпінгів,</t>
  </si>
  <si>
    <t>зайнятих</t>
  </si>
  <si>
    <t>відведених</t>
  </si>
  <si>
    <t>під гідро-</t>
  </si>
  <si>
    <t>вулиць,</t>
  </si>
  <si>
    <t>кладовищ</t>
  </si>
  <si>
    <t xml:space="preserve">рослинним </t>
  </si>
  <si>
    <t>69+70+</t>
  </si>
  <si>
    <t>місця</t>
  </si>
  <si>
    <t>(включаючи</t>
  </si>
  <si>
    <t>(гр.73+</t>
  </si>
  <si>
    <t>водото-</t>
  </si>
  <si>
    <t>дотоками</t>
  </si>
  <si>
    <t xml:space="preserve">режними </t>
  </si>
  <si>
    <t>схови-</t>
  </si>
  <si>
    <t>чення</t>
  </si>
  <si>
    <t xml:space="preserve"> або користування</t>
  </si>
  <si>
    <t>вачів</t>
  </si>
  <si>
    <t>34+63+</t>
  </si>
  <si>
    <t>20)</t>
  </si>
  <si>
    <t>7+11+12)</t>
  </si>
  <si>
    <t xml:space="preserve">всього </t>
  </si>
  <si>
    <t>з усіх</t>
  </si>
  <si>
    <t>будівлями</t>
  </si>
  <si>
    <t>шляхами</t>
  </si>
  <si>
    <t>стадії мелі-</t>
  </si>
  <si>
    <t>сервації</t>
  </si>
  <si>
    <t>виробництві</t>
  </si>
  <si>
    <t>26+27)</t>
  </si>
  <si>
    <t>чагарниковою) рослинністю</t>
  </si>
  <si>
    <t>вкритих</t>
  </si>
  <si>
    <t>лісові</t>
  </si>
  <si>
    <t>для</t>
  </si>
  <si>
    <t>для захи-</t>
  </si>
  <si>
    <t>45+50+55</t>
  </si>
  <si>
    <t>двопо-</t>
  </si>
  <si>
    <t>і більше</t>
  </si>
  <si>
    <t>(гр.39+</t>
  </si>
  <si>
    <t>під торфо-</t>
  </si>
  <si>
    <t xml:space="preserve">відкриті </t>
  </si>
  <si>
    <t>інші (під відпра-</t>
  </si>
  <si>
    <t>ються</t>
  </si>
  <si>
    <t>приз-</t>
  </si>
  <si>
    <t>тання</t>
  </si>
  <si>
    <t xml:space="preserve"> +48+49)</t>
  </si>
  <si>
    <t>дорогами</t>
  </si>
  <si>
    <t>ницями</t>
  </si>
  <si>
    <t xml:space="preserve">портами </t>
  </si>
  <si>
    <t xml:space="preserve">  53+54)</t>
  </si>
  <si>
    <t>лення</t>
  </si>
  <si>
    <t>безпечення</t>
  </si>
  <si>
    <t>ництва та</t>
  </si>
  <si>
    <t>58+59+</t>
  </si>
  <si>
    <t>насаджень</t>
  </si>
  <si>
    <t>будинків</t>
  </si>
  <si>
    <t>поточним</t>
  </si>
  <si>
    <t>під будів-</t>
  </si>
  <si>
    <t>технічни-</t>
  </si>
  <si>
    <t>набережних,</t>
  </si>
  <si>
    <t>покривом</t>
  </si>
  <si>
    <t>71)</t>
  </si>
  <si>
    <t>пляжі)</t>
  </si>
  <si>
    <t>74+75+</t>
  </si>
  <si>
    <t>ками</t>
  </si>
  <si>
    <t>(каналами,</t>
  </si>
  <si>
    <t>замкну-</t>
  </si>
  <si>
    <t>щами</t>
  </si>
  <si>
    <t>я</t>
  </si>
  <si>
    <t xml:space="preserve"> </t>
  </si>
  <si>
    <t>66+67+72)</t>
  </si>
  <si>
    <t>(гр.8+</t>
  </si>
  <si>
    <t>садів</t>
  </si>
  <si>
    <t>вино-</t>
  </si>
  <si>
    <t>інших</t>
  </si>
  <si>
    <t>пасовищ-</t>
  </si>
  <si>
    <t>і дворами</t>
  </si>
  <si>
    <t>і прогонами</t>
  </si>
  <si>
    <t>оративного</t>
  </si>
  <si>
    <t>лісовою</t>
  </si>
  <si>
    <t>I</t>
  </si>
  <si>
    <t>II</t>
  </si>
  <si>
    <t xml:space="preserve"> вироб-</t>
  </si>
  <si>
    <t>сної, при-</t>
  </si>
  <si>
    <t>відпо-</t>
  </si>
  <si>
    <t>верховою</t>
  </si>
  <si>
    <t>поверхами</t>
  </si>
  <si>
    <t xml:space="preserve"> 40+41)</t>
  </si>
  <si>
    <t xml:space="preserve">розробками, </t>
  </si>
  <si>
    <t xml:space="preserve">розробки та </t>
  </si>
  <si>
    <t>цьовані розробки</t>
  </si>
  <si>
    <t>в комер-</t>
  </si>
  <si>
    <t>начення</t>
  </si>
  <si>
    <t>та відповід-</t>
  </si>
  <si>
    <t>відходів</t>
  </si>
  <si>
    <t>та очищення</t>
  </si>
  <si>
    <t>розподілення</t>
  </si>
  <si>
    <t>60+61+62)</t>
  </si>
  <si>
    <t>загального</t>
  </si>
  <si>
    <t xml:space="preserve">для </t>
  </si>
  <si>
    <t>будів-</t>
  </si>
  <si>
    <t>ництво</t>
  </si>
  <si>
    <t>ми спору-</t>
  </si>
  <si>
    <t>площ</t>
  </si>
  <si>
    <t xml:space="preserve"> 76+77)</t>
  </si>
  <si>
    <t>(річками</t>
  </si>
  <si>
    <t>колекто-</t>
  </si>
  <si>
    <t>тими</t>
  </si>
  <si>
    <t>дка</t>
  </si>
  <si>
    <t>9+10)</t>
  </si>
  <si>
    <t>градників</t>
  </si>
  <si>
    <t>багаторічних насаджень</t>
  </si>
  <si>
    <t>гірські</t>
  </si>
  <si>
    <t>будівництва  та відновлення родючості</t>
  </si>
  <si>
    <t>техногенно забруднені, включаючи радіонуклідне</t>
  </si>
  <si>
    <t xml:space="preserve"> полеза-хисних лісосмуг</t>
  </si>
  <si>
    <t>інших захисних насаджень</t>
  </si>
  <si>
    <t xml:space="preserve">рослин-ністю </t>
  </si>
  <si>
    <t>група</t>
  </si>
  <si>
    <t>ництва деревини</t>
  </si>
  <si>
    <t>родоохо-ронної та біологічної мети</t>
  </si>
  <si>
    <t>чинку</t>
  </si>
  <si>
    <t>які експлуа-тують</t>
  </si>
  <si>
    <t>кар`єри, шахти, які експлуа-тують</t>
  </si>
  <si>
    <t>та кар`єри; закри-ті шахти; відвали; терикони, які не експлуатують)</t>
  </si>
  <si>
    <t>ційних цілях</t>
  </si>
  <si>
    <t>ними спору-    дами</t>
  </si>
  <si>
    <t>стічних вод</t>
  </si>
  <si>
    <t>електро-  енергії</t>
  </si>
  <si>
    <t xml:space="preserve"> користування</t>
  </si>
  <si>
    <t>відпочинку  або для проведення відпусток</t>
  </si>
  <si>
    <t>ництвом</t>
  </si>
  <si>
    <t>(будівництво на яких не розпочато)</t>
  </si>
  <si>
    <t>дами</t>
  </si>
  <si>
    <t>та струмками)</t>
  </si>
  <si>
    <t>рами, ка- навами)</t>
  </si>
  <si>
    <t>водоймами, лиманами</t>
  </si>
  <si>
    <t>А</t>
  </si>
  <si>
    <t>Б</t>
  </si>
  <si>
    <t>В</t>
  </si>
  <si>
    <t>71</t>
  </si>
  <si>
    <t>І.  Землі, які входять до адміністративно-територіальних одиниць</t>
  </si>
  <si>
    <t>1</t>
  </si>
  <si>
    <t>Сільськогосподарські підприємства (всього земель у власності і користуванні) (02+09+16)</t>
  </si>
  <si>
    <t>01</t>
  </si>
  <si>
    <t>1,5593</t>
  </si>
  <si>
    <t>1.1</t>
  </si>
  <si>
    <t>Недержавні сільськогосподарські підприємства - всього (04+05+06+07+08)</t>
  </si>
  <si>
    <t>02</t>
  </si>
  <si>
    <t>1.1.0</t>
  </si>
  <si>
    <t xml:space="preserve">        у тому числі резервний фонд</t>
  </si>
  <si>
    <t>03</t>
  </si>
  <si>
    <t>X</t>
  </si>
  <si>
    <t>1.1.1</t>
  </si>
  <si>
    <t>Колективні сільськогосподарські  підприємства</t>
  </si>
  <si>
    <t>04</t>
  </si>
  <si>
    <t>1.1.2</t>
  </si>
  <si>
    <t>Сільськогосподарські кооперативи</t>
  </si>
  <si>
    <t>05</t>
  </si>
  <si>
    <t>1.1.3</t>
  </si>
  <si>
    <t>Сільськогосподарські товариства</t>
  </si>
  <si>
    <t>06</t>
  </si>
  <si>
    <t>1.1.4</t>
  </si>
  <si>
    <t>Підсобні сільські господарства недержав-них  підприємств, установ  та організацій</t>
  </si>
  <si>
    <t>07</t>
  </si>
  <si>
    <t>1.1.5</t>
  </si>
  <si>
    <t>Інші недержавні сільськогосподарські підприємства</t>
  </si>
  <si>
    <t>08</t>
  </si>
  <si>
    <t>1.2</t>
  </si>
  <si>
    <t>Державні сільськогосподарські підприємства - всього (10+12+13+15)</t>
  </si>
  <si>
    <t>09</t>
  </si>
  <si>
    <t>1.2.1</t>
  </si>
  <si>
    <t>Радгоспи всіх систем</t>
  </si>
  <si>
    <t>10</t>
  </si>
  <si>
    <t>1.2.1.1</t>
  </si>
  <si>
    <t xml:space="preserve">        у тому числі радгоспи оборони</t>
  </si>
  <si>
    <t>11</t>
  </si>
  <si>
    <t>1.2.2</t>
  </si>
  <si>
    <t>Сільськогосподарські науково-дослідні установи і навчальні заклади</t>
  </si>
  <si>
    <t>12</t>
  </si>
  <si>
    <t>1.2.3</t>
  </si>
  <si>
    <t>Підсобні сільські  господарства державних підприємств, установ, організацій</t>
  </si>
  <si>
    <t>13</t>
  </si>
  <si>
    <t>1.2.3.1</t>
  </si>
  <si>
    <t xml:space="preserve">        у тому числі частин, підприємств,
        установ, організацій оборони</t>
  </si>
  <si>
    <t>14</t>
  </si>
  <si>
    <t>1.2.4</t>
  </si>
  <si>
    <t>Інші державні сільськогосподарські підприємства</t>
  </si>
  <si>
    <t>15</t>
  </si>
  <si>
    <t>ДКСРБП "Зеленбуд" ЗКПО:13555047</t>
  </si>
  <si>
    <t>1.3</t>
  </si>
  <si>
    <t>Міжгосподарські підприємства</t>
  </si>
  <si>
    <t>16</t>
  </si>
  <si>
    <t>2</t>
  </si>
  <si>
    <t>Громадяни, яким надані землі у власність і користування (18+19+21+22+23+27+31+35+39+40)</t>
  </si>
  <si>
    <t>17</t>
  </si>
  <si>
    <t>2034</t>
  </si>
  <si>
    <t>20,1739</t>
  </si>
  <si>
    <t>5,7330</t>
  </si>
  <si>
    <t>0,0740</t>
  </si>
  <si>
    <t>0,2500</t>
  </si>
  <si>
    <t>35,7656</t>
  </si>
  <si>
    <t>22,0567</t>
  </si>
  <si>
    <t>1,1458</t>
  </si>
  <si>
    <t>6,3034</t>
  </si>
  <si>
    <t>0,5290</t>
  </si>
  <si>
    <t>5,7307</t>
  </si>
  <si>
    <t>0,2160</t>
  </si>
  <si>
    <t>2.1</t>
  </si>
  <si>
    <t>Селянські (фермерські) господарства</t>
  </si>
  <si>
    <t>18</t>
  </si>
  <si>
    <t>2.2</t>
  </si>
  <si>
    <t>Ділянки для ведення товарного сільскогосподарського виробництва</t>
  </si>
  <si>
    <t>19</t>
  </si>
  <si>
    <t>75</t>
  </si>
  <si>
    <t>Для ведення товарн. с.г. в-ва та ОСГ</t>
  </si>
  <si>
    <t>2.2.1</t>
  </si>
  <si>
    <t>у тому числі на земельних частках (паях)</t>
  </si>
  <si>
    <t>20</t>
  </si>
  <si>
    <t>28</t>
  </si>
  <si>
    <t>50,1286</t>
  </si>
  <si>
    <t>2.3</t>
  </si>
  <si>
    <t>Особисті підсобні господарства</t>
  </si>
  <si>
    <t>21</t>
  </si>
  <si>
    <t>0,1739</t>
  </si>
  <si>
    <t>0,2129</t>
  </si>
  <si>
    <t>0,0055</t>
  </si>
  <si>
    <t>0,1176</t>
  </si>
  <si>
    <t>ОПГ</t>
  </si>
  <si>
    <t>1,0000</t>
  </si>
  <si>
    <t>2.4</t>
  </si>
  <si>
    <t>Ділянки для будівництва та обслугову-вання житлового будинку і господар-ських будівель (присадибні ділянки)</t>
  </si>
  <si>
    <t>22</t>
  </si>
  <si>
    <t>1292</t>
  </si>
  <si>
    <t>20,0000</t>
  </si>
  <si>
    <t>0,2752</t>
  </si>
  <si>
    <t>23,4812</t>
  </si>
  <si>
    <t>22,0512</t>
  </si>
  <si>
    <t>1,4300</t>
  </si>
  <si>
    <t>0,0984</t>
  </si>
  <si>
    <t>Будівництво і обслуговування жилих будинків</t>
  </si>
  <si>
    <t>Одинець О. М. ЗКПО:2258506102</t>
  </si>
  <si>
    <t>Синьова Т. В. ЗКПО:2543812588</t>
  </si>
  <si>
    <t>3,8928</t>
  </si>
  <si>
    <t>2.5</t>
  </si>
  <si>
    <t>Ділянки для садівництва (24+26)</t>
  </si>
  <si>
    <t>23</t>
  </si>
  <si>
    <t>77</t>
  </si>
  <si>
    <t>1,1200</t>
  </si>
  <si>
    <t>2.5.1</t>
  </si>
  <si>
    <t>Колективне садівництво</t>
  </si>
  <si>
    <t>24</t>
  </si>
  <si>
    <t>2.5.1.1</t>
  </si>
  <si>
    <t xml:space="preserve">        у тому числі землі загального
        користування</t>
  </si>
  <si>
    <t>25</t>
  </si>
  <si>
    <t>2.5.2</t>
  </si>
  <si>
    <t>Індивідуальне садівництво</t>
  </si>
  <si>
    <t>26</t>
  </si>
  <si>
    <t>Архіпчук А. А. ЗКПО:2655401260</t>
  </si>
  <si>
    <t>2,9128</t>
  </si>
  <si>
    <t>0,5100</t>
  </si>
  <si>
    <t>57</t>
  </si>
  <si>
    <t>7</t>
  </si>
  <si>
    <t>Кондратюк Ю. А.</t>
  </si>
  <si>
    <t>4,0728</t>
  </si>
  <si>
    <t>2,9528</t>
  </si>
  <si>
    <t>2.6</t>
  </si>
  <si>
    <t>Ділянки для дачного будівництва         (28+30)</t>
  </si>
  <si>
    <t>27</t>
  </si>
  <si>
    <t>2.6.1</t>
  </si>
  <si>
    <t>Кооперативне дачне будівництво</t>
  </si>
  <si>
    <t>2.6.1.1</t>
  </si>
  <si>
    <t>29</t>
  </si>
  <si>
    <t>2.6.2</t>
  </si>
  <si>
    <t>Індивідуальне дачне будівництво</t>
  </si>
  <si>
    <t>30</t>
  </si>
  <si>
    <t>2.7</t>
  </si>
  <si>
    <t>Ділянки для гаражного будівництва (32+34)</t>
  </si>
  <si>
    <t>31</t>
  </si>
  <si>
    <t>2.7.1</t>
  </si>
  <si>
    <t>Кооперативне гаражне будівництво</t>
  </si>
  <si>
    <t>32</t>
  </si>
  <si>
    <t>2.7.1.1</t>
  </si>
  <si>
    <t>33</t>
  </si>
  <si>
    <t>2.7.2</t>
  </si>
  <si>
    <t>Індивідуальне гаражне будівництво</t>
  </si>
  <si>
    <t>34</t>
  </si>
  <si>
    <t>2.8</t>
  </si>
  <si>
    <t>Ділянки для городництва (36+38)</t>
  </si>
  <si>
    <t>35</t>
  </si>
  <si>
    <t>2.8.1</t>
  </si>
  <si>
    <t>Колективне городництво</t>
  </si>
  <si>
    <t>36</t>
  </si>
  <si>
    <t>2.8.1.1</t>
  </si>
  <si>
    <t>у тому числі землі загального користування</t>
  </si>
  <si>
    <t>37</t>
  </si>
  <si>
    <t>2.8.2</t>
  </si>
  <si>
    <t>Індивідуальне городництво</t>
  </si>
  <si>
    <t>38</t>
  </si>
  <si>
    <t>2.9</t>
  </si>
  <si>
    <t>Ділянки для здійснення несільськогоспо-дарської підприємницької діяльності</t>
  </si>
  <si>
    <t>39</t>
  </si>
  <si>
    <t>Гр. Атаманюк С. Л. ЗКПО:2268917277</t>
  </si>
  <si>
    <t>0,2600</t>
  </si>
  <si>
    <t>Гр. Рябова О. А. ЗКПО:2280616327</t>
  </si>
  <si>
    <t>0,1500</t>
  </si>
  <si>
    <t>Зелінський М. П. ЗКПО:2863508775</t>
  </si>
  <si>
    <t>Кондратюк П. Є. ЗКПО:2112003010</t>
  </si>
  <si>
    <t>0,0288</t>
  </si>
  <si>
    <t>Лучкевич Л. Я. ЗКПО:2516317715</t>
  </si>
  <si>
    <t>Мінасян А. Х. ЗКПО:2637021090</t>
  </si>
  <si>
    <t>0,7943</t>
  </si>
  <si>
    <t>Попов О. М. ЗКПО:2951912573</t>
  </si>
  <si>
    <t>0,3369</t>
  </si>
  <si>
    <t>ПП Загурський</t>
  </si>
  <si>
    <t>0,0200</t>
  </si>
  <si>
    <t>ПП Кузьмінська К. Є. ЗКПО:2600315441</t>
  </si>
  <si>
    <t>ПП Маландюк А. М. ЗКПО:2622517903</t>
  </si>
  <si>
    <t>0,1200</t>
  </si>
  <si>
    <t>ПП Рудь Д. М. ЗКПО:2770512094</t>
  </si>
  <si>
    <t>ПП Хрущ Р. М. ЗКПО:1690610047</t>
  </si>
  <si>
    <t>0,0440</t>
  </si>
  <si>
    <t>Салімонович О. М. ЗКПО:2528109631</t>
  </si>
  <si>
    <t>0,6358</t>
  </si>
  <si>
    <t>Ткачук М. О. ЗКПО:1936612490</t>
  </si>
  <si>
    <t>0,0204</t>
  </si>
  <si>
    <t>Хоменко Є. І. ЗКПО:2988510408</t>
  </si>
  <si>
    <t>0,1449</t>
  </si>
  <si>
    <t>2.10</t>
  </si>
  <si>
    <t>Ділянки для сінокосіння та випасання худоби</t>
  </si>
  <si>
    <t>40</t>
  </si>
  <si>
    <t>3</t>
  </si>
  <si>
    <t>Заклади, установи, організації (42+43+44+45+46+47+48+49+50+51+52+53+54+55+56+57+58)</t>
  </si>
  <si>
    <t>41</t>
  </si>
  <si>
    <t>0,5700</t>
  </si>
  <si>
    <t>9,1200</t>
  </si>
  <si>
    <t>0,3200</t>
  </si>
  <si>
    <t>8,8000</t>
  </si>
  <si>
    <t>30,3948</t>
  </si>
  <si>
    <t>6,9895</t>
  </si>
  <si>
    <t>22,7140</t>
  </si>
  <si>
    <t>0,4813</t>
  </si>
  <si>
    <t>0,2100</t>
  </si>
  <si>
    <t>0,1900</t>
  </si>
  <si>
    <t>0,0700</t>
  </si>
  <si>
    <t>3.1</t>
  </si>
  <si>
    <t>Органи державної влади та місцевого самоврядування</t>
  </si>
  <si>
    <t>42</t>
  </si>
  <si>
    <t>0,1000</t>
  </si>
  <si>
    <t>Зарічанська сільська рада ЗКПО:04347284</t>
  </si>
  <si>
    <t>3.2</t>
  </si>
  <si>
    <t>Громадські організації</t>
  </si>
  <si>
    <t>43</t>
  </si>
  <si>
    <t>3.3</t>
  </si>
  <si>
    <t>Заклади науки</t>
  </si>
  <si>
    <t>44</t>
  </si>
  <si>
    <t>3.4</t>
  </si>
  <si>
    <t>Заклади освіти</t>
  </si>
  <si>
    <t>45</t>
  </si>
  <si>
    <t>0,3900</t>
  </si>
  <si>
    <t>0,2900</t>
  </si>
  <si>
    <t>Зарічанська загальноосвітня школа 1-2ст.</t>
  </si>
  <si>
    <t>1,3900</t>
  </si>
  <si>
    <t>0,7900</t>
  </si>
  <si>
    <t>3.5</t>
  </si>
  <si>
    <t>Заклади культурно-просвітницького обслуговування</t>
  </si>
  <si>
    <t>46</t>
  </si>
  <si>
    <t>3.6</t>
  </si>
  <si>
    <t>Релігійні організації</t>
  </si>
  <si>
    <t>47</t>
  </si>
  <si>
    <t>0,2000</t>
  </si>
  <si>
    <t>Миколаївська церква с.Зарічани</t>
  </si>
  <si>
    <t>3.7</t>
  </si>
  <si>
    <t>Заклади фізичної культури та спорту</t>
  </si>
  <si>
    <t>48</t>
  </si>
  <si>
    <t>3.8</t>
  </si>
  <si>
    <t>Заклади охорони здоров`я</t>
  </si>
  <si>
    <t>49</t>
  </si>
  <si>
    <t>Житом.цетнральна рай.лікарня (Зарічанська) ЗКПО:1991671</t>
  </si>
  <si>
    <t>4,4440</t>
  </si>
  <si>
    <t>3.9</t>
  </si>
  <si>
    <t>Заклади соціального забезпечення</t>
  </si>
  <si>
    <t>50</t>
  </si>
  <si>
    <t>3.10</t>
  </si>
  <si>
    <t>Кредитно-фінансові заклади</t>
  </si>
  <si>
    <t>51</t>
  </si>
  <si>
    <t>3.11</t>
  </si>
  <si>
    <t>Заклади торгівлі</t>
  </si>
  <si>
    <t>52</t>
  </si>
  <si>
    <t>6</t>
  </si>
  <si>
    <t>7,7179</t>
  </si>
  <si>
    <t>"Ланда ЛТД" с.Зарічани ЗКПО:20410965</t>
  </si>
  <si>
    <t>0,4760</t>
  </si>
  <si>
    <t>ДП "Укравтогаз" НАК "Нафтогаз України" ЗКПО:36265925</t>
  </si>
  <si>
    <t>1,6200</t>
  </si>
  <si>
    <t>МПП "Берегиня" ЗКПО:20416783</t>
  </si>
  <si>
    <t>0,5155</t>
  </si>
  <si>
    <t>ТОВ " Житомир-Петрол" ЗКПО:30503298</t>
  </si>
  <si>
    <t>0,7800</t>
  </si>
  <si>
    <t>ТОВ "Інвестбуд-2000" ЗКПО:34400828</t>
  </si>
  <si>
    <t>3.12</t>
  </si>
  <si>
    <t>Заклади громадського харчування</t>
  </si>
  <si>
    <t>53</t>
  </si>
  <si>
    <t>3.13</t>
  </si>
  <si>
    <t>Заклади побутового обслуговування</t>
  </si>
  <si>
    <t>54</t>
  </si>
  <si>
    <t>3.14</t>
  </si>
  <si>
    <t>Заклади комунального обслуговування</t>
  </si>
  <si>
    <t>55</t>
  </si>
  <si>
    <t>3.15</t>
  </si>
  <si>
    <t>Екстериторіальні організації та органи</t>
  </si>
  <si>
    <t>56</t>
  </si>
  <si>
    <t>3.16</t>
  </si>
  <si>
    <t>Житлово-експлуатаційні організації</t>
  </si>
  <si>
    <t>3.17</t>
  </si>
  <si>
    <t>Інші заклади, установи, організації</t>
  </si>
  <si>
    <t>58</t>
  </si>
  <si>
    <t>5</t>
  </si>
  <si>
    <t>1,1293</t>
  </si>
  <si>
    <t>0,6480</t>
  </si>
  <si>
    <t>ПП "Ітс-транзит" ЗКПО:31531792</t>
  </si>
  <si>
    <t>0,2080</t>
  </si>
  <si>
    <t>ТОВ "Терра" ЗКПО:32313388</t>
  </si>
  <si>
    <t>ТОВ "Тріада-Авто" ЗКПО:35688891</t>
  </si>
  <si>
    <t>ТОВ Агропромсервіс (Зарічанська) ЗКПО:20411432</t>
  </si>
  <si>
    <t>0,5000</t>
  </si>
  <si>
    <t>0,1800</t>
  </si>
  <si>
    <t>4</t>
  </si>
  <si>
    <t>Промислові та інші підприємства (60+61+62+63+64+65)</t>
  </si>
  <si>
    <t>59</t>
  </si>
  <si>
    <t>1,4062</t>
  </si>
  <si>
    <t>1,3126</t>
  </si>
  <si>
    <t>4.1</t>
  </si>
  <si>
    <t>Підприємства добувної промисловості</t>
  </si>
  <si>
    <t>60</t>
  </si>
  <si>
    <t>4.2</t>
  </si>
  <si>
    <t>Металургійні підприємства та підприємства з обробки металу</t>
  </si>
  <si>
    <t>61</t>
  </si>
  <si>
    <t>4.3</t>
  </si>
  <si>
    <t>Підприємства з виробництва та розподілу електроенергії</t>
  </si>
  <si>
    <t>62</t>
  </si>
  <si>
    <t>ВАТ "Енергопостачальна компанія "Житомиробленерго" ЗКПО:22048622</t>
  </si>
  <si>
    <t>4.4</t>
  </si>
  <si>
    <t>Підприємства з виробництва будівельних матеріалів</t>
  </si>
  <si>
    <t>63</t>
  </si>
  <si>
    <t>4.5</t>
  </si>
  <si>
    <t>Підприємства харчової промисловості та з перероблення сільськогосподарських продуктів</t>
  </si>
  <si>
    <t>64</t>
  </si>
  <si>
    <t>ТОВ "Житомирм"ясопродукт" ЗКПО:31531731</t>
  </si>
  <si>
    <t>ТОВ "Софіт" ЗКПО:13553054</t>
  </si>
  <si>
    <t>0,0800</t>
  </si>
  <si>
    <t>4.6</t>
  </si>
  <si>
    <t>Підприємства інших галузей промисловості</t>
  </si>
  <si>
    <t>65</t>
  </si>
  <si>
    <t>1,2562</t>
  </si>
  <si>
    <t>ЗАТ Агропромбудмат</t>
  </si>
  <si>
    <t>1,0221</t>
  </si>
  <si>
    <t>0,2341</t>
  </si>
  <si>
    <t>Підприємства та організації транспорту, зв`язку (67+68+69+70+71+72+73+74)</t>
  </si>
  <si>
    <t>66</t>
  </si>
  <si>
    <t>4,0700</t>
  </si>
  <si>
    <t>34,4414</t>
  </si>
  <si>
    <t>0,8499</t>
  </si>
  <si>
    <t>5.1</t>
  </si>
  <si>
    <t>Залізничного транспорту</t>
  </si>
  <si>
    <t>67</t>
  </si>
  <si>
    <t>5.2</t>
  </si>
  <si>
    <t>Автомобільного транспорту</t>
  </si>
  <si>
    <t>68</t>
  </si>
  <si>
    <t>0,8451</t>
  </si>
  <si>
    <t>ДБУ-38, Зарічанська с.р. ЗКПО:03445010</t>
  </si>
  <si>
    <t>4,1502</t>
  </si>
  <si>
    <t>ДП "Служба автомобільних доріг" ЗКПО:03451526</t>
  </si>
  <si>
    <t>Житомирське РДРБУ ЗКПО:03445085</t>
  </si>
  <si>
    <t>ПМДБК № 36 (Зарічанська) ЗКПО:3580083</t>
  </si>
  <si>
    <t>0,0902</t>
  </si>
  <si>
    <t>ТОВ "Жит-ка Дорожно-Будівельна Колона" ЗКПО:03580083</t>
  </si>
  <si>
    <t>1,0810</t>
  </si>
  <si>
    <t>Упржитлкомунгосп міськради</t>
  </si>
  <si>
    <t>Філія "Зарічанська ДЕД" ДП "Житомирський облавтодо ЗКПО:32008278</t>
  </si>
  <si>
    <t>5.3</t>
  </si>
  <si>
    <t>Трубопровідного транспорту</t>
  </si>
  <si>
    <t>69</t>
  </si>
  <si>
    <t>Бердичівське ЛВУМГ УМГ "Київтрансгаз" ЗКПО:20403361</t>
  </si>
  <si>
    <t>0,8036</t>
  </si>
  <si>
    <t>ВАТ "Житомиргаз"Житомирське УЕГГ ЗКПО:22060362</t>
  </si>
  <si>
    <t>0,0463</t>
  </si>
  <si>
    <t>5.4</t>
  </si>
  <si>
    <t>Морського транспорту</t>
  </si>
  <si>
    <t>70</t>
  </si>
  <si>
    <t>5.5</t>
  </si>
  <si>
    <t>Внутрішнього водного транспорту</t>
  </si>
  <si>
    <t>5.6</t>
  </si>
  <si>
    <t>Повітряного транспорту</t>
  </si>
  <si>
    <t>72</t>
  </si>
  <si>
    <t>5.7</t>
  </si>
  <si>
    <t>Іншого транспорту</t>
  </si>
  <si>
    <t>73</t>
  </si>
  <si>
    <t>5.8</t>
  </si>
  <si>
    <t>Зв`язку</t>
  </si>
  <si>
    <t>74</t>
  </si>
  <si>
    <t>Вир.-тех.вузол електрозвязку (Зарічанська) ЗКПО:03444996</t>
  </si>
  <si>
    <t>0,5353</t>
  </si>
  <si>
    <t>Відділення поштового звязку ЗКПО:01184031</t>
  </si>
  <si>
    <t>ДПМ ВАТ "Укртелеком" ЦПМ-9 ЗКПО:01134748</t>
  </si>
  <si>
    <t>Частини, підприємства, організації, установи,  навчальні заклади оборони (76+77+78+79+80+81+82)</t>
  </si>
  <si>
    <t>6.1</t>
  </si>
  <si>
    <t>Міністерство оборони</t>
  </si>
  <si>
    <t>76</t>
  </si>
  <si>
    <t>6.2</t>
  </si>
  <si>
    <t>Міністерство внутрішніх справ</t>
  </si>
  <si>
    <t>6.3</t>
  </si>
  <si>
    <t>Національна гвардія</t>
  </si>
  <si>
    <t>78</t>
  </si>
  <si>
    <t>6.4</t>
  </si>
  <si>
    <t>Державний комітет у справах охорони державного  кордону</t>
  </si>
  <si>
    <t>79</t>
  </si>
  <si>
    <t>6.5</t>
  </si>
  <si>
    <t>Товариство сприяння обороні України</t>
  </si>
  <si>
    <t>80</t>
  </si>
  <si>
    <t>6.6</t>
  </si>
  <si>
    <t>Іноземні військові формування</t>
  </si>
  <si>
    <t>81</t>
  </si>
  <si>
    <t>6.7</t>
  </si>
  <si>
    <t>Інші військові формування</t>
  </si>
  <si>
    <t>82</t>
  </si>
  <si>
    <t>Організації, підприємства і установи природоохоронного, оздоровчого, рекреаційного та історико-культурного призначення (84+85+86+87)</t>
  </si>
  <si>
    <t>83</t>
  </si>
  <si>
    <t>20,3707</t>
  </si>
  <si>
    <t>13,2881</t>
  </si>
  <si>
    <t>10,3481</t>
  </si>
  <si>
    <t>9,8379</t>
  </si>
  <si>
    <t>0,5102</t>
  </si>
  <si>
    <t>2,9400</t>
  </si>
  <si>
    <t>4,5926</t>
  </si>
  <si>
    <t>4,2533</t>
  </si>
  <si>
    <t>0,3393</t>
  </si>
  <si>
    <t>2,4900</t>
  </si>
  <si>
    <t>7.1</t>
  </si>
  <si>
    <t>Природоохоронного призначення</t>
  </si>
  <si>
    <t>84</t>
  </si>
  <si>
    <t>7.2</t>
  </si>
  <si>
    <t>Оздоровчого призначення</t>
  </si>
  <si>
    <t>85</t>
  </si>
  <si>
    <t>7.3</t>
  </si>
  <si>
    <t>Рекреаційного призначення</t>
  </si>
  <si>
    <t>86</t>
  </si>
  <si>
    <t>Машталір С. В., Новіков О. В., ЗКПО:3339517217 ЗКПО:1491401463</t>
  </si>
  <si>
    <t>0,9497</t>
  </si>
  <si>
    <t>0,7520</t>
  </si>
  <si>
    <t>0,1977</t>
  </si>
  <si>
    <t>ПП Кушнір В.Г.</t>
  </si>
  <si>
    <t>5,9400</t>
  </si>
  <si>
    <t>Релігійна місія "Карітас Спес" ЗКПО:21664879</t>
  </si>
  <si>
    <t>5,9260</t>
  </si>
  <si>
    <t>2,1827</t>
  </si>
  <si>
    <t>3,7433</t>
  </si>
  <si>
    <t>ТОВ "Перлина Заріччя" ЗКПО:34788913</t>
  </si>
  <si>
    <t>7,5550</t>
  </si>
  <si>
    <t>7,4134</t>
  </si>
  <si>
    <t>0,1416</t>
  </si>
  <si>
    <t>7.4</t>
  </si>
  <si>
    <t>Історико-культурного призначення</t>
  </si>
  <si>
    <t>87</t>
  </si>
  <si>
    <t>8</t>
  </si>
  <si>
    <t>Лісогосподарські підприємства</t>
  </si>
  <si>
    <t>88</t>
  </si>
  <si>
    <t>8,9346</t>
  </si>
  <si>
    <t>2,0198</t>
  </si>
  <si>
    <t>3,3902</t>
  </si>
  <si>
    <t>576,1752</t>
  </si>
  <si>
    <t>2,0000</t>
  </si>
  <si>
    <t>0,5817</t>
  </si>
  <si>
    <t>14,5150</t>
  </si>
  <si>
    <t>2,5172</t>
  </si>
  <si>
    <t>6,0000</t>
  </si>
  <si>
    <t>ДП  "Житомирський лісгосп АПК"</t>
  </si>
  <si>
    <t>20,0370</t>
  </si>
  <si>
    <t>ДП МОУ-Івано-Фр-го лісопромкомбі (Шеп в-й лісгосп) ЗКПО:08033772</t>
  </si>
  <si>
    <t>1,8100</t>
  </si>
  <si>
    <t>446,9553</t>
  </si>
  <si>
    <t>435,7553</t>
  </si>
  <si>
    <t>11,2000</t>
  </si>
  <si>
    <t>13,6125</t>
  </si>
  <si>
    <t>Ж-й держлісгосп, Станишівське л-во, ОКПО:22050949</t>
  </si>
  <si>
    <t>12,5346</t>
  </si>
  <si>
    <t>9,1444</t>
  </si>
  <si>
    <t>0,2098</t>
  </si>
  <si>
    <t>109,1829</t>
  </si>
  <si>
    <t>0,9025</t>
  </si>
  <si>
    <t>8.1</t>
  </si>
  <si>
    <t xml:space="preserve">        у тому числі військові лісгоспи</t>
  </si>
  <si>
    <t>89</t>
  </si>
  <si>
    <t>9</t>
  </si>
  <si>
    <t>Водогосподарські підприємства</t>
  </si>
  <si>
    <t>90</t>
  </si>
  <si>
    <t>0,0500</t>
  </si>
  <si>
    <t>Водоканал</t>
  </si>
  <si>
    <t>Спільні підприємства, міжнародні об`єднання і організації  з участю українських, іноземних юридичних та фізичних осіб</t>
  </si>
  <si>
    <t>91</t>
  </si>
  <si>
    <t>Спільне Укр.-Англ. п-во "Західна нафтова група" ЗКПО:30887609</t>
  </si>
  <si>
    <t>0,0810</t>
  </si>
  <si>
    <t>Підприємства, що повністю належать іноземним інвесторам</t>
  </si>
  <si>
    <t>92</t>
  </si>
  <si>
    <t>Землі запасу та землі, не надані у власність та постійне користування в межах населених пунктів (які не надані у тимчасове користування) (94+95+96+97)</t>
  </si>
  <si>
    <t>93</t>
  </si>
  <si>
    <t>8,0010</t>
  </si>
  <si>
    <t>0,8000</t>
  </si>
  <si>
    <t>6,4900</t>
  </si>
  <si>
    <t>4,2486</t>
  </si>
  <si>
    <t>6,5000</t>
  </si>
  <si>
    <t>15,8441</t>
  </si>
  <si>
    <t>11,6941</t>
  </si>
  <si>
    <t>4,1500</t>
  </si>
  <si>
    <t>0,1722</t>
  </si>
  <si>
    <t>1,1000</t>
  </si>
  <si>
    <t>11,9000</t>
  </si>
  <si>
    <t>12.1</t>
  </si>
  <si>
    <t>Землі запасу</t>
  </si>
  <si>
    <t>94</t>
  </si>
  <si>
    <t>2,3852</t>
  </si>
  <si>
    <t>0,1752</t>
  </si>
  <si>
    <t>1,8000</t>
  </si>
  <si>
    <t>0,4100</t>
  </si>
  <si>
    <t>5,0486</t>
  </si>
  <si>
    <t>0,2075</t>
  </si>
  <si>
    <t>26,0204</t>
  </si>
  <si>
    <t>12.2</t>
  </si>
  <si>
    <t>Землі резервного фонду, не надані в постійне користування</t>
  </si>
  <si>
    <t>95</t>
  </si>
  <si>
    <t>12.3</t>
  </si>
  <si>
    <t>Землі, не надані у власність або постійне користування в межах населених пунктів</t>
  </si>
  <si>
    <t>96</t>
  </si>
  <si>
    <t>2,4609</t>
  </si>
  <si>
    <t>2,3448</t>
  </si>
  <si>
    <t>0,1161</t>
  </si>
  <si>
    <t>12.4</t>
  </si>
  <si>
    <t>Землі загального користування</t>
  </si>
  <si>
    <t>97</t>
  </si>
  <si>
    <t>15,9000</t>
  </si>
  <si>
    <t>13,5010</t>
  </si>
  <si>
    <t>5,5000</t>
  </si>
  <si>
    <t>2,3990</t>
  </si>
  <si>
    <t>12,9900</t>
  </si>
  <si>
    <t>1,2000</t>
  </si>
  <si>
    <t>0,4947</t>
  </si>
  <si>
    <t>0,3225</t>
  </si>
  <si>
    <t>12.0</t>
  </si>
  <si>
    <t>Крім того, землі запасу та землі, не надані у власність та постійне користування в межах населених пунктів (які надані у тимчасове користування)</t>
  </si>
  <si>
    <t>98</t>
  </si>
  <si>
    <t>1,1299</t>
  </si>
  <si>
    <t>Всього земель, які входять до адміні-стративно-територіальних одиниць (01+ 17+41+59+66+75+83+88+90+91+92+93)</t>
  </si>
  <si>
    <t>99</t>
  </si>
  <si>
    <t>2076</t>
  </si>
  <si>
    <t>1206,6000</t>
  </si>
  <si>
    <t>402,4758</t>
  </si>
  <si>
    <t>391,8078</t>
  </si>
  <si>
    <t>329,1019</t>
  </si>
  <si>
    <t>27,2269</t>
  </si>
  <si>
    <t>21,4939</t>
  </si>
  <si>
    <t>14,4789</t>
  </si>
  <si>
    <t>21,0001</t>
  </si>
  <si>
    <t>7,6090</t>
  </si>
  <si>
    <t>3,0590</t>
  </si>
  <si>
    <t>621,7719</t>
  </si>
  <si>
    <t>611,2619</t>
  </si>
  <si>
    <t>587,5603</t>
  </si>
  <si>
    <t>23,1199</t>
  </si>
  <si>
    <t>10,5100</t>
  </si>
  <si>
    <t>614,4819</t>
  </si>
  <si>
    <t>585,8938</t>
  </si>
  <si>
    <t>28,5881</t>
  </si>
  <si>
    <t>127,2154</t>
  </si>
  <si>
    <t>2,5520</t>
  </si>
  <si>
    <t>13,6377</t>
  </si>
  <si>
    <t>26,9673</t>
  </si>
  <si>
    <t>36,4238</t>
  </si>
  <si>
    <t>1,9824</t>
  </si>
  <si>
    <t>2,2125</t>
  </si>
  <si>
    <t>22,8841</t>
  </si>
  <si>
    <t>6,4907</t>
  </si>
  <si>
    <t>16,3285</t>
  </si>
  <si>
    <t>29,1484</t>
  </si>
  <si>
    <t>28,9762</t>
  </si>
  <si>
    <t>9,6600</t>
  </si>
  <si>
    <t>2,5600</t>
  </si>
  <si>
    <t>13.0</t>
  </si>
  <si>
    <t>У тому числі землі за межами адмі-ністративно-територіальних одиниць (-)</t>
  </si>
  <si>
    <t>100</t>
  </si>
  <si>
    <t>Крім того, землі, які входять до інших адміністративно-територіальних одиниць (+)</t>
  </si>
  <si>
    <t>101</t>
  </si>
  <si>
    <t>ВСЬОГО ЗЕМЕЛЬ в межах адміністративно-територіальних одиниць (99-100+101)</t>
  </si>
  <si>
    <t>102</t>
  </si>
  <si>
    <t>ІI.  У тому числі - в межах населених пунктів</t>
  </si>
  <si>
    <t>1669</t>
  </si>
  <si>
    <t>212,8489</t>
  </si>
  <si>
    <t>186,2811</t>
  </si>
  <si>
    <t>186,2071</t>
  </si>
  <si>
    <t>157,7702</t>
  </si>
  <si>
    <t>1,6081</t>
  </si>
  <si>
    <t>6,6549</t>
  </si>
  <si>
    <t>26,3518</t>
  </si>
  <si>
    <t>1,7193</t>
  </si>
  <si>
    <t>2,8653</t>
  </si>
  <si>
    <t>537</t>
  </si>
  <si>
    <t>68,2549</t>
  </si>
  <si>
    <t>68,1318</t>
  </si>
  <si>
    <t>61,0901</t>
  </si>
  <si>
    <t>1112</t>
  </si>
  <si>
    <t>131,8040</t>
  </si>
  <si>
    <t>108,2244</t>
  </si>
  <si>
    <t>87,9492</t>
  </si>
  <si>
    <t>1110</t>
  </si>
  <si>
    <t>126,4812</t>
  </si>
  <si>
    <t>104,3316</t>
  </si>
  <si>
    <t>84,0564</t>
  </si>
  <si>
    <t>6,9856</t>
  </si>
  <si>
    <t>5,8656</t>
  </si>
  <si>
    <t>2,9391</t>
  </si>
  <si>
    <t>2,8651</t>
  </si>
  <si>
    <t>0,0400</t>
  </si>
  <si>
    <t>14,2487</t>
  </si>
  <si>
    <t>8,1079</t>
  </si>
  <si>
    <t>7,8179</t>
  </si>
  <si>
    <t>5,8208</t>
  </si>
  <si>
    <t>4,0395</t>
  </si>
  <si>
    <t>1,0900</t>
  </si>
  <si>
    <t>11,1094</t>
  </si>
  <si>
    <t>3,3915</t>
  </si>
  <si>
    <t>1,4493</t>
  </si>
  <si>
    <t>2,5637</t>
  </si>
  <si>
    <t>1,1575</t>
  </si>
  <si>
    <t>12,6718</t>
  </si>
  <si>
    <t>11,2214</t>
  </si>
  <si>
    <t>1,4504</t>
  </si>
  <si>
    <t>12,0665</t>
  </si>
  <si>
    <t>5,9000</t>
  </si>
  <si>
    <t>0,6053</t>
  </si>
  <si>
    <t>38,2775</t>
  </si>
  <si>
    <t>15,8448</t>
  </si>
  <si>
    <t>13,5000</t>
  </si>
  <si>
    <t>8,0000</t>
  </si>
  <si>
    <t>13,5941</t>
  </si>
  <si>
    <t>1,9000</t>
  </si>
  <si>
    <t>0,4386</t>
  </si>
  <si>
    <t>0,7000</t>
  </si>
  <si>
    <t>35,8166</t>
  </si>
  <si>
    <t>2,4708</t>
  </si>
  <si>
    <t>0,1702</t>
  </si>
  <si>
    <t>0,0897</t>
  </si>
  <si>
    <t>Всього земель в межах населених пунктів (01+17+41+59+66+75+ 83+88+90+91+92+93 = 103+104+105)</t>
  </si>
  <si>
    <t>1692</t>
  </si>
  <si>
    <t>280,6916</t>
  </si>
  <si>
    <t>210,2338</t>
  </si>
  <si>
    <t>207,8150</t>
  </si>
  <si>
    <t>165,5881</t>
  </si>
  <si>
    <t>20,4639</t>
  </si>
  <si>
    <t>9,6081</t>
  </si>
  <si>
    <t>12,1549</t>
  </si>
  <si>
    <t>2,4188</t>
  </si>
  <si>
    <t>6,8200</t>
  </si>
  <si>
    <t>61,0832</t>
  </si>
  <si>
    <t>5,8398</t>
  </si>
  <si>
    <t>15,2341</t>
  </si>
  <si>
    <t>1,4160</t>
  </si>
  <si>
    <t>13.1</t>
  </si>
  <si>
    <t>Землі міст</t>
  </si>
  <si>
    <t>103</t>
  </si>
  <si>
    <t>13.2</t>
  </si>
  <si>
    <t>Землі селищ</t>
  </si>
  <si>
    <t>104</t>
  </si>
  <si>
    <t>13.3</t>
  </si>
  <si>
    <t>Землі сільских населених пунктів</t>
  </si>
  <si>
    <t>105</t>
  </si>
  <si>
    <t>Крім того, земель організацій, підприємств  та установ, адміністративно підпорядко-ваних сільській, селищній, міській радам - за межами населених пунктів</t>
  </si>
  <si>
    <t>106</t>
  </si>
  <si>
    <t>Начальник управління (відділу)  _________________        _______________________________________________________________</t>
  </si>
  <si>
    <t xml:space="preserve">           (підпис)</t>
  </si>
  <si>
    <t xml:space="preserve"> ( П І Б )</t>
  </si>
  <si>
    <t>Житом.рай.міжгосп.інкубаторно-птах.під-во(Зарічани) ЗКПО:13557827</t>
  </si>
  <si>
    <t>0</t>
  </si>
  <si>
    <t>0.1551</t>
  </si>
  <si>
    <t>17.0400</t>
  </si>
  <si>
    <t>4.4440</t>
  </si>
  <si>
    <t>4.6841</t>
  </si>
  <si>
    <t>0,1551</t>
  </si>
  <si>
    <t>3,8342</t>
  </si>
  <si>
    <t>3,8312</t>
  </si>
  <si>
    <t>0,8481</t>
  </si>
  <si>
    <t>474,6880</t>
  </si>
  <si>
    <t>14,223</t>
  </si>
  <si>
    <t>Землі с. Зарічани</t>
  </si>
  <si>
    <t xml:space="preserve">Ліси та інші лісовкриті площі </t>
  </si>
  <si>
    <t xml:space="preserve">      Відкриті заболочені землі</t>
  </si>
  <si>
    <t xml:space="preserve">Громадяни, яким надані землі у власність і користування </t>
  </si>
  <si>
    <t xml:space="preserve">Сільськогосподарські підприємства (всього земель у власності і користуванні) </t>
  </si>
  <si>
    <t xml:space="preserve">Державні сільськогосподарські підприємства - всього </t>
  </si>
  <si>
    <t xml:space="preserve">Заклади, установи, організації </t>
  </si>
  <si>
    <t xml:space="preserve">Всього земель, які входять до адміні-стративно-територіальних одиниць </t>
  </si>
  <si>
    <t xml:space="preserve">Організації, підприємства і установи природоохоронного, оздоровчого, рекреаційного та історико-культурного призначення </t>
  </si>
  <si>
    <t xml:space="preserve">Підприємства та організації транспорту, зв`язку </t>
  </si>
  <si>
    <t>земле</t>
  </si>
  <si>
    <t>Х</t>
  </si>
  <si>
    <t>Експлікація складу угідь по Зарічанській сільській раді</t>
  </si>
  <si>
    <t xml:space="preserve">ВСЬОГО ЗЕМЕЛЬ в межах адміністративно-територіальних одиниць 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</si>
</sst>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d/m/yy"/>
    <numFmt numFmtId="205" formatCode="0.0"/>
    <numFmt numFmtId="206" formatCode="0.0000"/>
    <numFmt numFmtId="207" formatCode="0.000"/>
    <numFmt numFmtId="208" formatCode="0.00000"/>
    <numFmt numFmtId="209" formatCode="#,##0.0000"/>
  </numFmts>
  <fonts count="60">
    <font>
      <sz val="8"/>
      <name val="Times New Roman Cyr"/>
      <family val="1"/>
    </font>
    <font>
      <sz val="10"/>
      <name val="Arial Cyr"/>
      <family val="0"/>
    </font>
    <font>
      <b/>
      <sz val="8"/>
      <name val="Times New Roman Cyr"/>
      <family val="1"/>
    </font>
    <font>
      <sz val="10"/>
      <name val="Times New Roman Cyr"/>
      <family val="1"/>
    </font>
    <font>
      <i/>
      <sz val="8"/>
      <name val="Times New Roman Cyr"/>
      <family val="0"/>
    </font>
    <font>
      <b/>
      <sz val="10"/>
      <name val="Times New Roman Cyr"/>
      <family val="0"/>
    </font>
    <font>
      <i/>
      <sz val="8"/>
      <color indexed="10"/>
      <name val="Times New Roman Cyr"/>
      <family val="0"/>
    </font>
    <font>
      <b/>
      <sz val="8"/>
      <color indexed="10"/>
      <name val="Times New Roman Cyr"/>
      <family val="0"/>
    </font>
    <font>
      <i/>
      <sz val="8"/>
      <color indexed="8"/>
      <name val="Times New Roman Cyr"/>
      <family val="0"/>
    </font>
    <font>
      <sz val="11"/>
      <name val="Times New Roman Cyr"/>
      <family val="0"/>
    </font>
    <font>
      <b/>
      <sz val="11"/>
      <name val="Times New Roman Cyr"/>
      <family val="0"/>
    </font>
    <font>
      <i/>
      <sz val="11"/>
      <name val="Times New Roman Cyr"/>
      <family val="0"/>
    </font>
    <font>
      <b/>
      <i/>
      <sz val="11"/>
      <name val="Times New Roman Cyr"/>
      <family val="0"/>
    </font>
    <font>
      <i/>
      <sz val="11"/>
      <color indexed="8"/>
      <name val="Times New Roman Cyr"/>
      <family val="0"/>
    </font>
    <font>
      <b/>
      <i/>
      <sz val="14"/>
      <name val="Times New Roman Cyr"/>
      <family val="0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 Cyr"/>
      <family val="0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1"/>
      <color indexed="9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Times New Roman Cyr"/>
      <family val="0"/>
    </font>
    <font>
      <sz val="8"/>
      <color theme="1"/>
      <name val="Times New Roman Cyr"/>
      <family val="0"/>
    </font>
    <font>
      <sz val="11"/>
      <color theme="1"/>
      <name val="Times New Roman Cyr"/>
      <family val="0"/>
    </font>
    <font>
      <i/>
      <sz val="11"/>
      <color theme="1"/>
      <name val="Times New Roman Cyr"/>
      <family val="0"/>
    </font>
    <font>
      <b/>
      <sz val="11"/>
      <color theme="1"/>
      <name val="Times New Roman Cyr"/>
      <family val="0"/>
    </font>
    <font>
      <b/>
      <sz val="11"/>
      <color theme="0"/>
      <name val="Times New Roman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205" fontId="0" fillId="0" borderId="0">
      <alignment horizontal="right"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61">
    <xf numFmtId="205" fontId="0" fillId="0" borderId="0" xfId="0" applyAlignment="1">
      <alignment horizontal="right" vertical="top" wrapText="1"/>
    </xf>
    <xf numFmtId="205" fontId="0" fillId="0" borderId="10" xfId="0" applyFont="1" applyBorder="1" applyAlignment="1">
      <alignment horizontal="center" vertical="top" wrapText="1"/>
    </xf>
    <xf numFmtId="205" fontId="0" fillId="0" borderId="10" xfId="0" applyFont="1" applyBorder="1" applyAlignment="1">
      <alignment vertical="top" wrapText="1"/>
    </xf>
    <xf numFmtId="205" fontId="0" fillId="0" borderId="11" xfId="0" applyFont="1" applyBorder="1" applyAlignment="1">
      <alignment horizontal="center" vertical="top" wrapText="1"/>
    </xf>
    <xf numFmtId="205" fontId="0" fillId="0" borderId="0" xfId="0" applyFont="1" applyBorder="1" applyAlignment="1">
      <alignment horizontal="center" vertical="top" wrapText="1"/>
    </xf>
    <xf numFmtId="205" fontId="0" fillId="0" borderId="12" xfId="0" applyFont="1" applyBorder="1" applyAlignment="1">
      <alignment horizontal="center" vertical="top" wrapText="1"/>
    </xf>
    <xf numFmtId="205" fontId="0" fillId="0" borderId="13" xfId="0" applyFont="1" applyBorder="1" applyAlignment="1">
      <alignment horizontal="center" vertical="top" wrapText="1"/>
    </xf>
    <xf numFmtId="205" fontId="0" fillId="0" borderId="14" xfId="0" applyFont="1" applyBorder="1" applyAlignment="1">
      <alignment horizontal="center" vertical="top" wrapText="1"/>
    </xf>
    <xf numFmtId="205" fontId="0" fillId="0" borderId="15" xfId="0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205" fontId="0" fillId="0" borderId="12" xfId="0" applyFont="1" applyBorder="1" applyAlignment="1">
      <alignment horizontal="centerContinuous" vertical="top" wrapText="1"/>
    </xf>
    <xf numFmtId="205" fontId="0" fillId="0" borderId="0" xfId="0" applyBorder="1" applyAlignment="1">
      <alignment vertical="top" wrapText="1"/>
    </xf>
    <xf numFmtId="205" fontId="0" fillId="0" borderId="13" xfId="0" applyFont="1" applyBorder="1" applyAlignment="1">
      <alignment vertical="top" wrapText="1"/>
    </xf>
    <xf numFmtId="205" fontId="0" fillId="0" borderId="0" xfId="0" applyFont="1" applyBorder="1" applyAlignment="1">
      <alignment vertical="top" wrapText="1"/>
    </xf>
    <xf numFmtId="205" fontId="0" fillId="0" borderId="12" xfId="0" applyFont="1" applyBorder="1" applyAlignment="1">
      <alignment vertical="top" wrapText="1"/>
    </xf>
    <xf numFmtId="205" fontId="0" fillId="0" borderId="0" xfId="0" applyAlignment="1">
      <alignment vertical="top" wrapText="1"/>
    </xf>
    <xf numFmtId="205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205" fontId="0" fillId="0" borderId="12" xfId="0" applyBorder="1" applyAlignment="1">
      <alignment vertical="top" wrapText="1"/>
    </xf>
    <xf numFmtId="205" fontId="0" fillId="0" borderId="17" xfId="0" applyFont="1" applyBorder="1" applyAlignment="1">
      <alignment horizontal="centerContinuous" vertical="center"/>
    </xf>
    <xf numFmtId="205" fontId="0" fillId="0" borderId="18" xfId="0" applyBorder="1" applyAlignment="1">
      <alignment horizontal="centerContinuous" vertical="center"/>
    </xf>
    <xf numFmtId="205" fontId="0" fillId="0" borderId="19" xfId="0" applyBorder="1" applyAlignment="1">
      <alignment horizontal="centerContinuous" vertical="center"/>
    </xf>
    <xf numFmtId="205" fontId="0" fillId="0" borderId="10" xfId="0" applyFont="1" applyBorder="1" applyAlignment="1">
      <alignment horizontal="center" vertical="top"/>
    </xf>
    <xf numFmtId="205" fontId="0" fillId="0" borderId="11" xfId="0" applyFont="1" applyBorder="1" applyAlignment="1">
      <alignment horizontal="centerContinuous" vertical="top"/>
    </xf>
    <xf numFmtId="205" fontId="0" fillId="0" borderId="20" xfId="0" applyFont="1" applyBorder="1" applyAlignment="1">
      <alignment horizontal="centerContinuous" vertical="top"/>
    </xf>
    <xf numFmtId="205" fontId="0" fillId="0" borderId="13" xfId="0" applyFont="1" applyBorder="1" applyAlignment="1">
      <alignment horizontal="centerContinuous" vertical="top"/>
    </xf>
    <xf numFmtId="205" fontId="0" fillId="0" borderId="15" xfId="0" applyFont="1" applyBorder="1" applyAlignment="1">
      <alignment horizontal="centerContinuous" vertical="top"/>
    </xf>
    <xf numFmtId="205" fontId="0" fillId="0" borderId="0" xfId="0" applyAlignment="1">
      <alignment horizontal="centerContinuous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205" fontId="0" fillId="0" borderId="21" xfId="0" applyFont="1" applyBorder="1" applyAlignment="1">
      <alignment horizontal="centerContinuous" vertical="top"/>
    </xf>
    <xf numFmtId="205" fontId="0" fillId="0" borderId="22" xfId="0" applyBorder="1" applyAlignment="1">
      <alignment horizontal="centerContinuous" vertical="top"/>
    </xf>
    <xf numFmtId="205" fontId="0" fillId="0" borderId="23" xfId="0" applyBorder="1" applyAlignment="1">
      <alignment horizontal="centerContinuous" vertical="top"/>
    </xf>
    <xf numFmtId="205" fontId="0" fillId="0" borderId="14" xfId="0" applyFont="1" applyBorder="1" applyAlignment="1">
      <alignment horizontal="centerContinuous" vertical="top"/>
    </xf>
    <xf numFmtId="49" fontId="3" fillId="0" borderId="0" xfId="0" applyNumberFormat="1" applyFont="1" applyAlignment="1">
      <alignment horizontal="left" vertical="center"/>
    </xf>
    <xf numFmtId="205" fontId="0" fillId="0" borderId="0" xfId="0" applyBorder="1" applyAlignment="1">
      <alignment horizontal="left" vertical="center"/>
    </xf>
    <xf numFmtId="205" fontId="0" fillId="0" borderId="24" xfId="0" applyFont="1" applyBorder="1" applyAlignment="1">
      <alignment horizontal="centerContinuous" vertical="top"/>
    </xf>
    <xf numFmtId="205" fontId="0" fillId="0" borderId="11" xfId="0" applyFont="1" applyBorder="1" applyAlignment="1">
      <alignment horizontal="center" vertical="top"/>
    </xf>
    <xf numFmtId="205" fontId="0" fillId="0" borderId="21" xfId="0" applyBorder="1" applyAlignment="1">
      <alignment horizontal="right" vertical="top"/>
    </xf>
    <xf numFmtId="49" fontId="0" fillId="0" borderId="24" xfId="0" applyNumberFormat="1" applyFont="1" applyBorder="1" applyAlignment="1">
      <alignment horizontal="center" vertical="top"/>
    </xf>
    <xf numFmtId="205" fontId="0" fillId="0" borderId="24" xfId="0" applyFont="1" applyBorder="1" applyAlignment="1">
      <alignment horizontal="center" vertical="top"/>
    </xf>
    <xf numFmtId="205" fontId="2" fillId="0" borderId="17" xfId="0" applyFont="1" applyBorder="1" applyAlignment="1">
      <alignment horizontal="centerContinuous" vertical="top"/>
    </xf>
    <xf numFmtId="205" fontId="0" fillId="0" borderId="18" xfId="0" applyFont="1" applyBorder="1" applyAlignment="1">
      <alignment horizontal="centerContinuous" vertical="top"/>
    </xf>
    <xf numFmtId="205" fontId="0" fillId="0" borderId="19" xfId="0" applyFont="1" applyBorder="1" applyAlignment="1">
      <alignment horizontal="centerContinuous" vertical="top"/>
    </xf>
    <xf numFmtId="205" fontId="0" fillId="0" borderId="17" xfId="0" applyFont="1" applyBorder="1" applyAlignment="1">
      <alignment horizontal="centerContinuous" vertical="top"/>
    </xf>
    <xf numFmtId="205" fontId="2" fillId="0" borderId="21" xfId="0" applyFont="1" applyBorder="1" applyAlignment="1">
      <alignment horizontal="center" vertical="top"/>
    </xf>
    <xf numFmtId="205" fontId="0" fillId="0" borderId="22" xfId="0" applyFont="1" applyBorder="1" applyAlignment="1">
      <alignment horizontal="centerContinuous" vertical="top"/>
    </xf>
    <xf numFmtId="205" fontId="0" fillId="0" borderId="23" xfId="0" applyFont="1" applyBorder="1" applyAlignment="1">
      <alignment horizontal="centerContinuous" vertical="top"/>
    </xf>
    <xf numFmtId="205" fontId="2" fillId="0" borderId="16" xfId="0" applyFont="1" applyBorder="1" applyAlignment="1">
      <alignment horizontal="centerContinuous" vertical="top"/>
    </xf>
    <xf numFmtId="49" fontId="0" fillId="0" borderId="10" xfId="0" applyNumberFormat="1" applyFont="1" applyBorder="1" applyAlignment="1">
      <alignment horizontal="center" vertical="top"/>
    </xf>
    <xf numFmtId="205" fontId="0" fillId="0" borderId="21" xfId="0" applyFont="1" applyBorder="1" applyAlignment="1">
      <alignment horizontal="center" vertical="top"/>
    </xf>
    <xf numFmtId="205" fontId="0" fillId="0" borderId="21" xfId="0" applyFont="1" applyBorder="1" applyAlignment="1">
      <alignment horizontal="centerContinuous" vertical="center"/>
    </xf>
    <xf numFmtId="205" fontId="0" fillId="0" borderId="22" xfId="0" applyFont="1" applyBorder="1" applyAlignment="1">
      <alignment horizontal="centerContinuous" vertical="center"/>
    </xf>
    <xf numFmtId="205" fontId="0" fillId="0" borderId="23" xfId="0" applyFont="1" applyBorder="1" applyAlignment="1">
      <alignment horizontal="centerContinuous" vertical="center"/>
    </xf>
    <xf numFmtId="205" fontId="2" fillId="0" borderId="11" xfId="0" applyFont="1" applyBorder="1" applyAlignment="1">
      <alignment horizontal="center" vertical="top"/>
    </xf>
    <xf numFmtId="205" fontId="0" fillId="0" borderId="0" xfId="0" applyFont="1" applyBorder="1" applyAlignment="1">
      <alignment horizontal="centerContinuous" vertical="top"/>
    </xf>
    <xf numFmtId="205" fontId="0" fillId="0" borderId="23" xfId="0" applyFont="1" applyBorder="1" applyAlignment="1">
      <alignment horizontal="center" vertical="top"/>
    </xf>
    <xf numFmtId="205" fontId="0" fillId="0" borderId="13" xfId="0" applyFont="1" applyBorder="1" applyAlignment="1">
      <alignment horizontal="centerContinuous" vertical="center"/>
    </xf>
    <xf numFmtId="205" fontId="0" fillId="0" borderId="14" xfId="0" applyFont="1" applyBorder="1" applyAlignment="1">
      <alignment horizontal="centerContinuous" vertical="center"/>
    </xf>
    <xf numFmtId="205" fontId="0" fillId="0" borderId="15" xfId="0" applyFont="1" applyBorder="1" applyAlignment="1">
      <alignment horizontal="centerContinuous" vertical="center"/>
    </xf>
    <xf numFmtId="205" fontId="0" fillId="0" borderId="23" xfId="0" applyFont="1" applyBorder="1" applyAlignment="1">
      <alignment vertical="top"/>
    </xf>
    <xf numFmtId="205" fontId="0" fillId="0" borderId="20" xfId="0" applyFont="1" applyBorder="1" applyAlignment="1">
      <alignment horizontal="center" vertical="top"/>
    </xf>
    <xf numFmtId="205" fontId="0" fillId="0" borderId="13" xfId="0" applyBorder="1" applyAlignment="1">
      <alignment horizontal="centerContinuous" vertical="top"/>
    </xf>
    <xf numFmtId="205" fontId="0" fillId="0" borderId="15" xfId="0" applyBorder="1" applyAlignment="1">
      <alignment horizontal="centerContinuous" vertical="top"/>
    </xf>
    <xf numFmtId="205" fontId="0" fillId="0" borderId="0" xfId="0" applyFont="1" applyAlignment="1">
      <alignment horizontal="centerContinuous" vertical="top"/>
    </xf>
    <xf numFmtId="205" fontId="0" fillId="0" borderId="10" xfId="0" applyBorder="1" applyAlignment="1">
      <alignment horizontal="center" vertical="top"/>
    </xf>
    <xf numFmtId="205" fontId="0" fillId="0" borderId="19" xfId="0" applyBorder="1" applyAlignment="1">
      <alignment horizontal="centerContinuous" vertical="top"/>
    </xf>
    <xf numFmtId="205" fontId="0" fillId="0" borderId="0" xfId="0" applyFont="1" applyBorder="1" applyAlignment="1">
      <alignment horizontal="center" vertical="top"/>
    </xf>
    <xf numFmtId="205" fontId="0" fillId="0" borderId="20" xfId="0" applyFont="1" applyBorder="1" applyAlignment="1">
      <alignment vertical="top"/>
    </xf>
    <xf numFmtId="205" fontId="0" fillId="0" borderId="11" xfId="0" applyFont="1" applyBorder="1" applyAlignment="1">
      <alignment vertical="top"/>
    </xf>
    <xf numFmtId="205" fontId="0" fillId="0" borderId="0" xfId="0" applyFont="1" applyBorder="1" applyAlignment="1">
      <alignment vertical="top"/>
    </xf>
    <xf numFmtId="205" fontId="0" fillId="0" borderId="24" xfId="0" applyFont="1" applyBorder="1" applyAlignment="1">
      <alignment vertical="top"/>
    </xf>
    <xf numFmtId="205" fontId="0" fillId="0" borderId="0" xfId="0" applyFont="1" applyAlignment="1">
      <alignment horizontal="center" vertical="top"/>
    </xf>
    <xf numFmtId="205" fontId="0" fillId="0" borderId="10" xfId="0" applyFont="1" applyBorder="1" applyAlignment="1">
      <alignment vertical="top"/>
    </xf>
    <xf numFmtId="205" fontId="0" fillId="0" borderId="10" xfId="0" applyBorder="1" applyAlignment="1">
      <alignment/>
    </xf>
    <xf numFmtId="205" fontId="0" fillId="0" borderId="0" xfId="0" applyAlignment="1">
      <alignment horizontal="right" vertical="top"/>
    </xf>
    <xf numFmtId="205" fontId="0" fillId="0" borderId="16" xfId="0" applyFont="1" applyBorder="1" applyAlignment="1">
      <alignment horizontal="centerContinuous" vertical="top"/>
    </xf>
    <xf numFmtId="205" fontId="0" fillId="0" borderId="10" xfId="0" applyFont="1" applyBorder="1" applyAlignment="1">
      <alignment horizontal="centerContinuous" vertical="top"/>
    </xf>
    <xf numFmtId="37" fontId="0" fillId="0" borderId="11" xfId="0" applyNumberFormat="1" applyFont="1" applyBorder="1" applyAlignment="1">
      <alignment horizontal="center" vertical="top"/>
    </xf>
    <xf numFmtId="205" fontId="0" fillId="0" borderId="0" xfId="0" applyAlignment="1">
      <alignment horizontal="right" vertical="top" wrapText="1"/>
    </xf>
    <xf numFmtId="205" fontId="2" fillId="0" borderId="21" xfId="0" applyFont="1" applyBorder="1" applyAlignment="1">
      <alignment horizontal="centerContinuous" vertical="top"/>
    </xf>
    <xf numFmtId="205" fontId="2" fillId="0" borderId="13" xfId="0" applyFont="1" applyBorder="1" applyAlignment="1">
      <alignment horizontal="centerContinuous" vertical="top"/>
    </xf>
    <xf numFmtId="49" fontId="0" fillId="0" borderId="10" xfId="0" applyNumberFormat="1" applyFont="1" applyBorder="1" applyAlignment="1">
      <alignment horizontal="center" vertical="top" textRotation="255" wrapText="1"/>
    </xf>
    <xf numFmtId="205" fontId="0" fillId="0" borderId="0" xfId="0" applyAlignment="1">
      <alignment horizontal="centerContinuous" vertical="top" wrapText="1"/>
    </xf>
    <xf numFmtId="49" fontId="2" fillId="0" borderId="16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right" vertical="top"/>
    </xf>
    <xf numFmtId="2" fontId="2" fillId="0" borderId="0" xfId="0" applyNumberFormat="1" applyFont="1" applyBorder="1" applyAlignment="1">
      <alignment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center" vertical="top"/>
    </xf>
    <xf numFmtId="49" fontId="0" fillId="0" borderId="16" xfId="0" applyNumberFormat="1" applyFont="1" applyBorder="1" applyAlignment="1">
      <alignment horizontal="right" vertical="top"/>
    </xf>
    <xf numFmtId="2" fontId="0" fillId="0" borderId="0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horizontal="left" vertical="top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horizontal="left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right" vertical="top"/>
    </xf>
    <xf numFmtId="2" fontId="5" fillId="0" borderId="0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/>
    </xf>
    <xf numFmtId="49" fontId="4" fillId="33" borderId="16" xfId="0" applyNumberFormat="1" applyFont="1" applyFill="1" applyBorder="1" applyAlignment="1">
      <alignment horizontal="left" vertical="top" wrapText="1"/>
    </xf>
    <xf numFmtId="49" fontId="4" fillId="33" borderId="16" xfId="0" applyNumberFormat="1" applyFont="1" applyFill="1" applyBorder="1" applyAlignment="1">
      <alignment horizontal="left" vertical="top"/>
    </xf>
    <xf numFmtId="49" fontId="4" fillId="33" borderId="16" xfId="0" applyNumberFormat="1" applyFont="1" applyFill="1" applyBorder="1" applyAlignment="1">
      <alignment horizontal="center" vertical="top"/>
    </xf>
    <xf numFmtId="49" fontId="4" fillId="33" borderId="16" xfId="0" applyNumberFormat="1" applyFont="1" applyFill="1" applyBorder="1" applyAlignment="1">
      <alignment horizontal="right" vertical="top"/>
    </xf>
    <xf numFmtId="2" fontId="4" fillId="33" borderId="0" xfId="0" applyNumberFormat="1" applyFont="1" applyFill="1" applyBorder="1" applyAlignment="1">
      <alignment vertical="top" wrapText="1"/>
    </xf>
    <xf numFmtId="49" fontId="6" fillId="0" borderId="16" xfId="0" applyNumberFormat="1" applyFont="1" applyBorder="1" applyAlignment="1">
      <alignment horizontal="right" vertical="top"/>
    </xf>
    <xf numFmtId="49" fontId="7" fillId="0" borderId="16" xfId="0" applyNumberFormat="1" applyFont="1" applyBorder="1" applyAlignment="1">
      <alignment horizontal="right" vertical="top"/>
    </xf>
    <xf numFmtId="49" fontId="8" fillId="0" borderId="16" xfId="0" applyNumberFormat="1" applyFont="1" applyBorder="1" applyAlignment="1">
      <alignment horizontal="right" vertical="top"/>
    </xf>
    <xf numFmtId="49" fontId="2" fillId="34" borderId="16" xfId="0" applyNumberFormat="1" applyFont="1" applyFill="1" applyBorder="1" applyAlignment="1">
      <alignment horizontal="left" vertical="top"/>
    </xf>
    <xf numFmtId="49" fontId="2" fillId="34" borderId="16" xfId="0" applyNumberFormat="1" applyFont="1" applyFill="1" applyBorder="1" applyAlignment="1">
      <alignment horizontal="left" vertical="top" wrapText="1"/>
    </xf>
    <xf numFmtId="49" fontId="2" fillId="34" borderId="16" xfId="0" applyNumberFormat="1" applyFont="1" applyFill="1" applyBorder="1" applyAlignment="1">
      <alignment horizontal="center" vertical="top"/>
    </xf>
    <xf numFmtId="49" fontId="2" fillId="34" borderId="16" xfId="0" applyNumberFormat="1" applyFont="1" applyFill="1" applyBorder="1" applyAlignment="1">
      <alignment horizontal="right" vertical="top"/>
    </xf>
    <xf numFmtId="2" fontId="2" fillId="34" borderId="0" xfId="0" applyNumberFormat="1" applyFont="1" applyFill="1" applyBorder="1" applyAlignment="1">
      <alignment vertical="top" wrapText="1"/>
    </xf>
    <xf numFmtId="49" fontId="0" fillId="34" borderId="16" xfId="0" applyNumberFormat="1" applyFont="1" applyFill="1" applyBorder="1" applyAlignment="1">
      <alignment horizontal="left" vertical="top"/>
    </xf>
    <xf numFmtId="49" fontId="0" fillId="34" borderId="16" xfId="0" applyNumberFormat="1" applyFont="1" applyFill="1" applyBorder="1" applyAlignment="1">
      <alignment horizontal="left" vertical="top" wrapText="1"/>
    </xf>
    <xf numFmtId="49" fontId="0" fillId="34" borderId="16" xfId="0" applyNumberFormat="1" applyFont="1" applyFill="1" applyBorder="1" applyAlignment="1">
      <alignment horizontal="center" vertical="top"/>
    </xf>
    <xf numFmtId="49" fontId="0" fillId="34" borderId="16" xfId="0" applyNumberFormat="1" applyFont="1" applyFill="1" applyBorder="1" applyAlignment="1">
      <alignment horizontal="right" vertical="top"/>
    </xf>
    <xf numFmtId="2" fontId="0" fillId="34" borderId="0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left" vertical="top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Border="1" applyAlignment="1">
      <alignment vertical="top" wrapText="1"/>
    </xf>
    <xf numFmtId="49" fontId="2" fillId="35" borderId="16" xfId="0" applyNumberFormat="1" applyFont="1" applyFill="1" applyBorder="1" applyAlignment="1">
      <alignment horizontal="left" vertical="top"/>
    </xf>
    <xf numFmtId="49" fontId="2" fillId="35" borderId="16" xfId="0" applyNumberFormat="1" applyFont="1" applyFill="1" applyBorder="1" applyAlignment="1">
      <alignment horizontal="left" vertical="top" wrapText="1"/>
    </xf>
    <xf numFmtId="49" fontId="2" fillId="35" borderId="16" xfId="0" applyNumberFormat="1" applyFont="1" applyFill="1" applyBorder="1" applyAlignment="1">
      <alignment horizontal="center" vertical="top"/>
    </xf>
    <xf numFmtId="49" fontId="2" fillId="35" borderId="16" xfId="0" applyNumberFormat="1" applyFont="1" applyFill="1" applyBorder="1" applyAlignment="1">
      <alignment horizontal="right" vertical="top"/>
    </xf>
    <xf numFmtId="2" fontId="2" fillId="35" borderId="0" xfId="0" applyNumberFormat="1" applyFont="1" applyFill="1" applyBorder="1" applyAlignment="1">
      <alignment vertical="top" wrapText="1"/>
    </xf>
    <xf numFmtId="49" fontId="2" fillId="36" borderId="16" xfId="0" applyNumberFormat="1" applyFont="1" applyFill="1" applyBorder="1" applyAlignment="1">
      <alignment horizontal="right" vertical="top"/>
    </xf>
    <xf numFmtId="49" fontId="0" fillId="36" borderId="16" xfId="0" applyNumberFormat="1" applyFont="1" applyFill="1" applyBorder="1" applyAlignment="1">
      <alignment horizontal="right" vertical="top"/>
    </xf>
    <xf numFmtId="206" fontId="4" fillId="33" borderId="16" xfId="0" applyNumberFormat="1" applyFont="1" applyFill="1" applyBorder="1" applyAlignment="1">
      <alignment horizontal="right" vertical="top"/>
    </xf>
    <xf numFmtId="206" fontId="0" fillId="0" borderId="16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right" vertical="top"/>
    </xf>
    <xf numFmtId="0" fontId="4" fillId="33" borderId="16" xfId="0" applyNumberFormat="1" applyFont="1" applyFill="1" applyBorder="1" applyAlignment="1">
      <alignment horizontal="right" vertical="top"/>
    </xf>
    <xf numFmtId="206" fontId="2" fillId="35" borderId="16" xfId="0" applyNumberFormat="1" applyFont="1" applyFill="1" applyBorder="1" applyAlignment="1">
      <alignment horizontal="right" vertical="top"/>
    </xf>
    <xf numFmtId="206" fontId="8" fillId="33" borderId="16" xfId="0" applyNumberFormat="1" applyFont="1" applyFill="1" applyBorder="1" applyAlignment="1">
      <alignment horizontal="right" vertical="top"/>
    </xf>
    <xf numFmtId="0" fontId="2" fillId="34" borderId="16" xfId="0" applyNumberFormat="1" applyFont="1" applyFill="1" applyBorder="1" applyAlignment="1">
      <alignment horizontal="right" vertical="top"/>
    </xf>
    <xf numFmtId="206" fontId="2" fillId="34" borderId="16" xfId="0" applyNumberFormat="1" applyFont="1" applyFill="1" applyBorder="1" applyAlignment="1">
      <alignment horizontal="right" vertical="top"/>
    </xf>
    <xf numFmtId="0" fontId="2" fillId="0" borderId="16" xfId="0" applyNumberFormat="1" applyFont="1" applyBorder="1" applyAlignment="1">
      <alignment horizontal="right" vertical="top"/>
    </xf>
    <xf numFmtId="0" fontId="2" fillId="36" borderId="16" xfId="0" applyNumberFormat="1" applyFont="1" applyFill="1" applyBorder="1" applyAlignment="1">
      <alignment horizontal="right" vertical="top"/>
    </xf>
    <xf numFmtId="0" fontId="4" fillId="36" borderId="16" xfId="0" applyNumberFormat="1" applyFont="1" applyFill="1" applyBorder="1" applyAlignment="1">
      <alignment horizontal="right" vertical="top"/>
    </xf>
    <xf numFmtId="206" fontId="2" fillId="36" borderId="16" xfId="0" applyNumberFormat="1" applyFont="1" applyFill="1" applyBorder="1" applyAlignment="1">
      <alignment horizontal="right" vertical="top"/>
    </xf>
    <xf numFmtId="0" fontId="0" fillId="36" borderId="16" xfId="0" applyNumberFormat="1" applyFont="1" applyFill="1" applyBorder="1" applyAlignment="1">
      <alignment horizontal="right" vertical="top"/>
    </xf>
    <xf numFmtId="49" fontId="0" fillId="37" borderId="16" xfId="0" applyNumberFormat="1" applyFont="1" applyFill="1" applyBorder="1" applyAlignment="1">
      <alignment horizontal="right" vertical="top"/>
    </xf>
    <xf numFmtId="49" fontId="5" fillId="0" borderId="16" xfId="0" applyNumberFormat="1" applyFont="1" applyFill="1" applyBorder="1" applyAlignment="1">
      <alignment horizontal="left" vertical="top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right" vertical="top"/>
    </xf>
    <xf numFmtId="49" fontId="0" fillId="0" borderId="16" xfId="0" applyNumberFormat="1" applyFont="1" applyFill="1" applyBorder="1" applyAlignment="1">
      <alignment horizontal="left" vertical="top"/>
    </xf>
    <xf numFmtId="49" fontId="0" fillId="0" borderId="16" xfId="0" applyNumberFormat="1" applyFont="1" applyFill="1" applyBorder="1" applyAlignment="1">
      <alignment horizontal="left" vertical="top" wrapText="1"/>
    </xf>
    <xf numFmtId="49" fontId="0" fillId="0" borderId="16" xfId="0" applyNumberFormat="1" applyFont="1" applyFill="1" applyBorder="1" applyAlignment="1">
      <alignment horizontal="center" vertical="top"/>
    </xf>
    <xf numFmtId="49" fontId="0" fillId="0" borderId="16" xfId="0" applyNumberFormat="1" applyFont="1" applyFill="1" applyBorder="1" applyAlignment="1">
      <alignment horizontal="right" vertical="top"/>
    </xf>
    <xf numFmtId="2" fontId="0" fillId="0" borderId="0" xfId="0" applyNumberFormat="1" applyFont="1" applyFill="1" applyBorder="1" applyAlignment="1">
      <alignment vertical="top" wrapText="1"/>
    </xf>
    <xf numFmtId="49" fontId="4" fillId="0" borderId="16" xfId="0" applyNumberFormat="1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/>
    </xf>
    <xf numFmtId="49" fontId="54" fillId="0" borderId="16" xfId="0" applyNumberFormat="1" applyFont="1" applyFill="1" applyBorder="1" applyAlignment="1">
      <alignment horizontal="center" vertical="top"/>
    </xf>
    <xf numFmtId="49" fontId="54" fillId="0" borderId="16" xfId="0" applyNumberFormat="1" applyFont="1" applyFill="1" applyBorder="1" applyAlignment="1">
      <alignment horizontal="right" vertical="top"/>
    </xf>
    <xf numFmtId="209" fontId="0" fillId="0" borderId="16" xfId="0" applyNumberFormat="1" applyFont="1" applyFill="1" applyBorder="1" applyAlignment="1">
      <alignment horizontal="right" vertical="top"/>
    </xf>
    <xf numFmtId="209" fontId="4" fillId="0" borderId="16" xfId="0" applyNumberFormat="1" applyFont="1" applyFill="1" applyBorder="1" applyAlignment="1">
      <alignment horizontal="right" vertical="top"/>
    </xf>
    <xf numFmtId="209" fontId="55" fillId="0" borderId="16" xfId="0" applyNumberFormat="1" applyFont="1" applyFill="1" applyBorder="1" applyAlignment="1">
      <alignment horizontal="right" vertical="top"/>
    </xf>
    <xf numFmtId="209" fontId="54" fillId="0" borderId="16" xfId="0" applyNumberFormat="1" applyFont="1" applyFill="1" applyBorder="1" applyAlignment="1">
      <alignment horizontal="right" vertical="top"/>
    </xf>
    <xf numFmtId="209" fontId="8" fillId="0" borderId="16" xfId="0" applyNumberFormat="1" applyFont="1" applyFill="1" applyBorder="1" applyAlignment="1">
      <alignment horizontal="right" vertical="top"/>
    </xf>
    <xf numFmtId="49" fontId="3" fillId="0" borderId="16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horizontal="right" vertical="top"/>
    </xf>
    <xf numFmtId="49" fontId="3" fillId="0" borderId="16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right" vertical="top"/>
    </xf>
    <xf numFmtId="49" fontId="55" fillId="0" borderId="16" xfId="0" applyNumberFormat="1" applyFont="1" applyFill="1" applyBorder="1" applyAlignment="1">
      <alignment horizontal="center" vertical="top"/>
    </xf>
    <xf numFmtId="205" fontId="0" fillId="0" borderId="21" xfId="0" applyFont="1" applyFill="1" applyBorder="1" applyAlignment="1">
      <alignment horizontal="right" vertical="top"/>
    </xf>
    <xf numFmtId="49" fontId="0" fillId="0" borderId="24" xfId="0" applyNumberFormat="1" applyFont="1" applyFill="1" applyBorder="1" applyAlignment="1">
      <alignment horizontal="center" vertical="top"/>
    </xf>
    <xf numFmtId="205" fontId="0" fillId="0" borderId="24" xfId="0" applyFont="1" applyFill="1" applyBorder="1" applyAlignment="1">
      <alignment horizontal="center" vertical="top"/>
    </xf>
    <xf numFmtId="205" fontId="0" fillId="0" borderId="21" xfId="0" applyFont="1" applyFill="1" applyBorder="1" applyAlignment="1">
      <alignment horizontal="center" vertical="top"/>
    </xf>
    <xf numFmtId="205" fontId="0" fillId="0" borderId="17" xfId="0" applyFont="1" applyFill="1" applyBorder="1" applyAlignment="1">
      <alignment horizontal="centerContinuous" vertical="top"/>
    </xf>
    <xf numFmtId="205" fontId="0" fillId="0" borderId="18" xfId="0" applyFont="1" applyFill="1" applyBorder="1" applyAlignment="1">
      <alignment horizontal="centerContinuous" vertical="top"/>
    </xf>
    <xf numFmtId="205" fontId="0" fillId="0" borderId="19" xfId="0" applyFont="1" applyFill="1" applyBorder="1" applyAlignment="1">
      <alignment horizontal="centerContinuous" vertical="top"/>
    </xf>
    <xf numFmtId="205" fontId="0" fillId="0" borderId="17" xfId="0" applyFont="1" applyFill="1" applyBorder="1" applyAlignment="1">
      <alignment horizontal="center" vertical="top"/>
    </xf>
    <xf numFmtId="205" fontId="0" fillId="0" borderId="21" xfId="0" applyFont="1" applyFill="1" applyBorder="1" applyAlignment="1">
      <alignment horizontal="centerContinuous" vertical="top"/>
    </xf>
    <xf numFmtId="205" fontId="0" fillId="0" borderId="22" xfId="0" applyFont="1" applyFill="1" applyBorder="1" applyAlignment="1">
      <alignment horizontal="centerContinuous" vertical="top"/>
    </xf>
    <xf numFmtId="205" fontId="0" fillId="0" borderId="23" xfId="0" applyFont="1" applyFill="1" applyBorder="1" applyAlignment="1">
      <alignment horizontal="centerContinuous" vertical="top"/>
    </xf>
    <xf numFmtId="205" fontId="0" fillId="0" borderId="16" xfId="0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205" fontId="0" fillId="0" borderId="10" xfId="0" applyFont="1" applyFill="1" applyBorder="1" applyAlignment="1">
      <alignment horizontal="center" vertical="top"/>
    </xf>
    <xf numFmtId="205" fontId="0" fillId="0" borderId="11" xfId="0" applyFont="1" applyFill="1" applyBorder="1" applyAlignment="1">
      <alignment horizontal="center" vertical="top"/>
    </xf>
    <xf numFmtId="205" fontId="0" fillId="0" borderId="13" xfId="0" applyFont="1" applyFill="1" applyBorder="1" applyAlignment="1">
      <alignment horizontal="centerContinuous" vertical="top"/>
    </xf>
    <xf numFmtId="205" fontId="0" fillId="0" borderId="14" xfId="0" applyFont="1" applyFill="1" applyBorder="1" applyAlignment="1">
      <alignment horizontal="centerContinuous" vertical="top"/>
    </xf>
    <xf numFmtId="205" fontId="0" fillId="0" borderId="15" xfId="0" applyFont="1" applyFill="1" applyBorder="1" applyAlignment="1">
      <alignment horizontal="centerContinuous" vertical="top"/>
    </xf>
    <xf numFmtId="205" fontId="0" fillId="0" borderId="0" xfId="0" applyFont="1" applyFill="1" applyBorder="1" applyAlignment="1">
      <alignment horizontal="centerContinuous" vertical="top"/>
    </xf>
    <xf numFmtId="205" fontId="0" fillId="0" borderId="18" xfId="0" applyFont="1" applyFill="1" applyBorder="1" applyAlignment="1">
      <alignment horizontal="centerContinuous" vertical="center"/>
    </xf>
    <xf numFmtId="205" fontId="0" fillId="0" borderId="19" xfId="0" applyFont="1" applyFill="1" applyBorder="1" applyAlignment="1">
      <alignment horizontal="centerContinuous" vertical="center"/>
    </xf>
    <xf numFmtId="205" fontId="0" fillId="0" borderId="23" xfId="0" applyFont="1" applyFill="1" applyBorder="1" applyAlignment="1">
      <alignment horizontal="center" vertical="top"/>
    </xf>
    <xf numFmtId="205" fontId="0" fillId="0" borderId="24" xfId="0" applyFont="1" applyFill="1" applyBorder="1" applyAlignment="1">
      <alignment horizontal="centerContinuous" vertical="top"/>
    </xf>
    <xf numFmtId="205" fontId="0" fillId="0" borderId="0" xfId="0" applyFont="1" applyFill="1" applyAlignment="1">
      <alignment horizontal="centerContinuous" vertical="top"/>
    </xf>
    <xf numFmtId="205" fontId="0" fillId="0" borderId="20" xfId="0" applyFont="1" applyFill="1" applyBorder="1" applyAlignment="1">
      <alignment horizontal="centerContinuous" vertical="top"/>
    </xf>
    <xf numFmtId="205" fontId="0" fillId="0" borderId="20" xfId="0" applyFont="1" applyFill="1" applyBorder="1" applyAlignment="1">
      <alignment horizontal="center" vertical="top"/>
    </xf>
    <xf numFmtId="205" fontId="0" fillId="0" borderId="11" xfId="0" applyFont="1" applyFill="1" applyBorder="1" applyAlignment="1">
      <alignment horizontal="centerContinuous" vertical="top"/>
    </xf>
    <xf numFmtId="205" fontId="0" fillId="0" borderId="0" xfId="0" applyFont="1" applyFill="1" applyBorder="1" applyAlignment="1">
      <alignment horizontal="center" vertical="top"/>
    </xf>
    <xf numFmtId="205" fontId="0" fillId="0" borderId="0" xfId="0" applyFont="1" applyFill="1" applyAlignment="1">
      <alignment horizontal="center" vertical="top"/>
    </xf>
    <xf numFmtId="205" fontId="0" fillId="0" borderId="10" xfId="0" applyFont="1" applyFill="1" applyBorder="1" applyAlignment="1">
      <alignment vertical="top"/>
    </xf>
    <xf numFmtId="205" fontId="0" fillId="0" borderId="10" xfId="0" applyFont="1" applyFill="1" applyBorder="1" applyAlignment="1">
      <alignment/>
    </xf>
    <xf numFmtId="37" fontId="0" fillId="0" borderId="11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textRotation="255" wrapText="1"/>
    </xf>
    <xf numFmtId="205" fontId="0" fillId="0" borderId="12" xfId="0" applyFont="1" applyFill="1" applyBorder="1" applyAlignment="1">
      <alignment horizontal="center" vertical="top" wrapText="1"/>
    </xf>
    <xf numFmtId="205" fontId="0" fillId="0" borderId="12" xfId="0" applyFont="1" applyFill="1" applyBorder="1" applyAlignment="1">
      <alignment vertical="top" wrapText="1"/>
    </xf>
    <xf numFmtId="205" fontId="0" fillId="0" borderId="10" xfId="0" applyFont="1" applyFill="1" applyBorder="1" applyAlignment="1">
      <alignment horizontal="center" vertical="top" wrapText="1"/>
    </xf>
    <xf numFmtId="205" fontId="0" fillId="0" borderId="0" xfId="0" applyFont="1" applyFill="1" applyAlignment="1">
      <alignment horizontal="center" vertical="top" wrapText="1"/>
    </xf>
    <xf numFmtId="205" fontId="0" fillId="0" borderId="10" xfId="0" applyFont="1" applyFill="1" applyBorder="1" applyAlignment="1">
      <alignment vertical="top" wrapText="1"/>
    </xf>
    <xf numFmtId="205" fontId="0" fillId="0" borderId="0" xfId="0" applyFont="1" applyFill="1" applyBorder="1" applyAlignment="1">
      <alignment horizontal="center" vertical="top" wrapText="1"/>
    </xf>
    <xf numFmtId="205" fontId="0" fillId="0" borderId="14" xfId="0" applyFont="1" applyFill="1" applyBorder="1" applyAlignment="1">
      <alignment horizontal="center" vertical="top" wrapText="1"/>
    </xf>
    <xf numFmtId="205" fontId="0" fillId="0" borderId="15" xfId="0" applyFont="1" applyFill="1" applyBorder="1" applyAlignment="1">
      <alignment horizontal="center" vertical="top" wrapText="1"/>
    </xf>
    <xf numFmtId="205" fontId="0" fillId="0" borderId="11" xfId="0" applyFont="1" applyFill="1" applyBorder="1" applyAlignment="1">
      <alignment horizontal="center" vertical="top" wrapText="1"/>
    </xf>
    <xf numFmtId="205" fontId="0" fillId="0" borderId="13" xfId="0" applyFont="1" applyFill="1" applyBorder="1" applyAlignment="1">
      <alignment horizontal="center" vertical="top" wrapText="1"/>
    </xf>
    <xf numFmtId="49" fontId="0" fillId="0" borderId="16" xfId="0" applyNumberFormat="1" applyFont="1" applyFill="1" applyBorder="1" applyAlignment="1">
      <alignment horizontal="center" vertical="top" wrapText="1"/>
    </xf>
    <xf numFmtId="1" fontId="0" fillId="0" borderId="16" xfId="0" applyNumberFormat="1" applyFont="1" applyFill="1" applyBorder="1" applyAlignment="1">
      <alignment horizontal="center" vertical="top" wrapText="1"/>
    </xf>
    <xf numFmtId="209" fontId="0" fillId="0" borderId="16" xfId="0" applyNumberFormat="1" applyFont="1" applyFill="1" applyBorder="1" applyAlignment="1">
      <alignment horizontal="center" vertical="top"/>
    </xf>
    <xf numFmtId="49" fontId="55" fillId="0" borderId="16" xfId="0" applyNumberFormat="1" applyFont="1" applyFill="1" applyBorder="1" applyAlignment="1">
      <alignment horizontal="right" vertical="top"/>
    </xf>
    <xf numFmtId="49" fontId="9" fillId="0" borderId="16" xfId="0" applyNumberFormat="1" applyFont="1" applyFill="1" applyBorder="1" applyAlignment="1">
      <alignment horizontal="left" vertical="top"/>
    </xf>
    <xf numFmtId="49" fontId="9" fillId="0" borderId="16" xfId="0" applyNumberFormat="1" applyFont="1" applyFill="1" applyBorder="1" applyAlignment="1">
      <alignment horizontal="left" vertical="top" wrapText="1"/>
    </xf>
    <xf numFmtId="49" fontId="9" fillId="0" borderId="16" xfId="0" applyNumberFormat="1" applyFont="1" applyFill="1" applyBorder="1" applyAlignment="1">
      <alignment horizontal="center" vertical="top"/>
    </xf>
    <xf numFmtId="209" fontId="9" fillId="0" borderId="16" xfId="0" applyNumberFormat="1" applyFont="1" applyFill="1" applyBorder="1" applyAlignment="1">
      <alignment horizontal="center" vertical="top"/>
    </xf>
    <xf numFmtId="2" fontId="9" fillId="0" borderId="0" xfId="0" applyNumberFormat="1" applyFont="1" applyFill="1" applyBorder="1" applyAlignment="1">
      <alignment vertical="top" wrapText="1"/>
    </xf>
    <xf numFmtId="209" fontId="5" fillId="0" borderId="16" xfId="0" applyNumberFormat="1" applyFont="1" applyFill="1" applyBorder="1" applyAlignment="1">
      <alignment horizontal="center" vertical="top"/>
    </xf>
    <xf numFmtId="205" fontId="0" fillId="0" borderId="18" xfId="0" applyFont="1" applyFill="1" applyBorder="1" applyAlignment="1">
      <alignment horizontal="center" vertical="top"/>
    </xf>
    <xf numFmtId="205" fontId="0" fillId="0" borderId="19" xfId="0" applyFont="1" applyFill="1" applyBorder="1" applyAlignment="1">
      <alignment horizontal="center" vertical="top"/>
    </xf>
    <xf numFmtId="205" fontId="0" fillId="0" borderId="22" xfId="0" applyFont="1" applyFill="1" applyBorder="1" applyAlignment="1">
      <alignment horizontal="center" vertical="top"/>
    </xf>
    <xf numFmtId="205" fontId="0" fillId="0" borderId="21" xfId="0" applyFont="1" applyFill="1" applyBorder="1" applyAlignment="1">
      <alignment horizontal="center" vertical="center"/>
    </xf>
    <xf numFmtId="205" fontId="0" fillId="0" borderId="22" xfId="0" applyFont="1" applyFill="1" applyBorder="1" applyAlignment="1">
      <alignment horizontal="center" vertical="center"/>
    </xf>
    <xf numFmtId="205" fontId="0" fillId="0" borderId="23" xfId="0" applyFont="1" applyFill="1" applyBorder="1" applyAlignment="1">
      <alignment horizontal="center" vertical="center"/>
    </xf>
    <xf numFmtId="205" fontId="0" fillId="0" borderId="13" xfId="0" applyFont="1" applyFill="1" applyBorder="1" applyAlignment="1">
      <alignment horizontal="center" vertical="top"/>
    </xf>
    <xf numFmtId="205" fontId="0" fillId="0" borderId="14" xfId="0" applyFont="1" applyFill="1" applyBorder="1" applyAlignment="1">
      <alignment horizontal="center" vertical="top"/>
    </xf>
    <xf numFmtId="205" fontId="0" fillId="0" borderId="15" xfId="0" applyFont="1" applyFill="1" applyBorder="1" applyAlignment="1">
      <alignment horizontal="center" vertical="top"/>
    </xf>
    <xf numFmtId="205" fontId="0" fillId="0" borderId="17" xfId="0" applyFont="1" applyFill="1" applyBorder="1" applyAlignment="1">
      <alignment horizontal="center" vertical="center"/>
    </xf>
    <xf numFmtId="205" fontId="0" fillId="0" borderId="18" xfId="0" applyFont="1" applyFill="1" applyBorder="1" applyAlignment="1">
      <alignment horizontal="center" vertical="center"/>
    </xf>
    <xf numFmtId="205" fontId="0" fillId="0" borderId="19" xfId="0" applyFont="1" applyFill="1" applyBorder="1" applyAlignment="1">
      <alignment horizontal="center" vertical="center"/>
    </xf>
    <xf numFmtId="205" fontId="0" fillId="0" borderId="13" xfId="0" applyFont="1" applyFill="1" applyBorder="1" applyAlignment="1">
      <alignment horizontal="center" vertical="center"/>
    </xf>
    <xf numFmtId="205" fontId="0" fillId="0" borderId="14" xfId="0" applyFont="1" applyFill="1" applyBorder="1" applyAlignment="1">
      <alignment horizontal="center" vertical="center"/>
    </xf>
    <xf numFmtId="205" fontId="0" fillId="0" borderId="15" xfId="0" applyFont="1" applyFill="1" applyBorder="1" applyAlignment="1">
      <alignment horizontal="center" vertical="center"/>
    </xf>
    <xf numFmtId="209" fontId="4" fillId="0" borderId="16" xfId="0" applyNumberFormat="1" applyFont="1" applyFill="1" applyBorder="1" applyAlignment="1">
      <alignment horizontal="center" vertical="top"/>
    </xf>
    <xf numFmtId="209" fontId="8" fillId="0" borderId="16" xfId="0" applyNumberFormat="1" applyFont="1" applyFill="1" applyBorder="1" applyAlignment="1">
      <alignment horizontal="center" vertical="top"/>
    </xf>
    <xf numFmtId="205" fontId="0" fillId="0" borderId="17" xfId="0" applyFont="1" applyFill="1" applyBorder="1" applyAlignment="1">
      <alignment horizontal="left" vertical="center"/>
    </xf>
    <xf numFmtId="205" fontId="0" fillId="0" borderId="17" xfId="0" applyFont="1" applyFill="1" applyBorder="1" applyAlignment="1">
      <alignment horizontal="centerContinuous" vertical="justify"/>
    </xf>
    <xf numFmtId="205" fontId="0" fillId="0" borderId="17" xfId="0" applyFont="1" applyFill="1" applyBorder="1" applyAlignment="1">
      <alignment horizontal="center" vertical="justify"/>
    </xf>
    <xf numFmtId="205" fontId="0" fillId="0" borderId="21" xfId="0" applyFont="1" applyFill="1" applyBorder="1" applyAlignment="1">
      <alignment horizontal="centerContinuous" vertical="justify"/>
    </xf>
    <xf numFmtId="205" fontId="0" fillId="0" borderId="21" xfId="0" applyFont="1" applyFill="1" applyBorder="1" applyAlignment="1">
      <alignment horizontal="center" vertical="justify"/>
    </xf>
    <xf numFmtId="206" fontId="0" fillId="0" borderId="16" xfId="0" applyNumberFormat="1" applyFont="1" applyFill="1" applyBorder="1" applyAlignment="1">
      <alignment horizontal="center" vertical="top"/>
    </xf>
    <xf numFmtId="206" fontId="4" fillId="0" borderId="16" xfId="0" applyNumberFormat="1" applyFont="1" applyFill="1" applyBorder="1" applyAlignment="1">
      <alignment horizontal="center" vertical="top"/>
    </xf>
    <xf numFmtId="206" fontId="55" fillId="0" borderId="16" xfId="0" applyNumberFormat="1" applyFont="1" applyFill="1" applyBorder="1" applyAlignment="1">
      <alignment horizontal="center" vertical="top"/>
    </xf>
    <xf numFmtId="206" fontId="54" fillId="0" borderId="16" xfId="0" applyNumberFormat="1" applyFont="1" applyFill="1" applyBorder="1" applyAlignment="1">
      <alignment horizontal="center" vertical="top"/>
    </xf>
    <xf numFmtId="206" fontId="8" fillId="0" borderId="16" xfId="0" applyNumberFormat="1" applyFont="1" applyFill="1" applyBorder="1" applyAlignment="1">
      <alignment horizontal="center" vertical="top"/>
    </xf>
    <xf numFmtId="206" fontId="5" fillId="0" borderId="16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/>
    </xf>
    <xf numFmtId="205" fontId="9" fillId="0" borderId="21" xfId="0" applyFont="1" applyFill="1" applyBorder="1" applyAlignment="1">
      <alignment horizontal="right" vertical="top"/>
    </xf>
    <xf numFmtId="49" fontId="9" fillId="0" borderId="24" xfId="0" applyNumberFormat="1" applyFont="1" applyFill="1" applyBorder="1" applyAlignment="1">
      <alignment horizontal="center" vertical="top"/>
    </xf>
    <xf numFmtId="205" fontId="9" fillId="0" borderId="24" xfId="0" applyFont="1" applyFill="1" applyBorder="1" applyAlignment="1">
      <alignment horizontal="center" vertical="top"/>
    </xf>
    <xf numFmtId="205" fontId="9" fillId="0" borderId="21" xfId="0" applyFont="1" applyFill="1" applyBorder="1" applyAlignment="1">
      <alignment horizontal="center" vertical="top"/>
    </xf>
    <xf numFmtId="205" fontId="9" fillId="0" borderId="17" xfId="0" applyFont="1" applyFill="1" applyBorder="1" applyAlignment="1">
      <alignment horizontal="center" vertical="top"/>
    </xf>
    <xf numFmtId="205" fontId="9" fillId="0" borderId="18" xfId="0" applyFont="1" applyFill="1" applyBorder="1" applyAlignment="1">
      <alignment horizontal="center" vertical="top"/>
    </xf>
    <xf numFmtId="205" fontId="9" fillId="0" borderId="19" xfId="0" applyFont="1" applyFill="1" applyBorder="1" applyAlignment="1">
      <alignment horizontal="center" vertical="top"/>
    </xf>
    <xf numFmtId="205" fontId="9" fillId="0" borderId="22" xfId="0" applyFont="1" applyFill="1" applyBorder="1" applyAlignment="1">
      <alignment horizontal="center" vertical="top"/>
    </xf>
    <xf numFmtId="205" fontId="9" fillId="0" borderId="23" xfId="0" applyFont="1" applyFill="1" applyBorder="1" applyAlignment="1">
      <alignment horizontal="center" vertical="top"/>
    </xf>
    <xf numFmtId="205" fontId="9" fillId="0" borderId="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/>
    </xf>
    <xf numFmtId="205" fontId="9" fillId="0" borderId="10" xfId="0" applyFont="1" applyFill="1" applyBorder="1" applyAlignment="1">
      <alignment horizontal="center" vertical="top"/>
    </xf>
    <xf numFmtId="205" fontId="9" fillId="0" borderId="11" xfId="0" applyFont="1" applyFill="1" applyBorder="1" applyAlignment="1">
      <alignment horizontal="center" vertical="top"/>
    </xf>
    <xf numFmtId="205" fontId="9" fillId="0" borderId="21" xfId="0" applyFont="1" applyFill="1" applyBorder="1" applyAlignment="1">
      <alignment horizontal="center" vertical="center"/>
    </xf>
    <xf numFmtId="205" fontId="9" fillId="0" borderId="22" xfId="0" applyFont="1" applyFill="1" applyBorder="1" applyAlignment="1">
      <alignment horizontal="center" vertical="center"/>
    </xf>
    <xf numFmtId="205" fontId="9" fillId="0" borderId="23" xfId="0" applyFont="1" applyFill="1" applyBorder="1" applyAlignment="1">
      <alignment horizontal="center" vertical="center"/>
    </xf>
    <xf numFmtId="205" fontId="9" fillId="0" borderId="14" xfId="0" applyFont="1" applyFill="1" applyBorder="1" applyAlignment="1">
      <alignment horizontal="center" vertical="top"/>
    </xf>
    <xf numFmtId="205" fontId="9" fillId="0" borderId="15" xfId="0" applyFont="1" applyFill="1" applyBorder="1" applyAlignment="1">
      <alignment horizontal="center" vertical="top"/>
    </xf>
    <xf numFmtId="205" fontId="9" fillId="0" borderId="0" xfId="0" applyFont="1" applyFill="1" applyBorder="1" applyAlignment="1">
      <alignment horizontal="center" vertical="top"/>
    </xf>
    <xf numFmtId="205" fontId="9" fillId="0" borderId="17" xfId="0" applyFont="1" applyFill="1" applyBorder="1" applyAlignment="1">
      <alignment horizontal="center" vertical="justify"/>
    </xf>
    <xf numFmtId="205" fontId="9" fillId="0" borderId="18" xfId="0" applyFont="1" applyFill="1" applyBorder="1" applyAlignment="1">
      <alignment horizontal="center" vertical="center"/>
    </xf>
    <xf numFmtId="205" fontId="9" fillId="0" borderId="19" xfId="0" applyFont="1" applyFill="1" applyBorder="1" applyAlignment="1">
      <alignment horizontal="center" vertical="center"/>
    </xf>
    <xf numFmtId="205" fontId="9" fillId="0" borderId="17" xfId="0" applyFont="1" applyFill="1" applyBorder="1" applyAlignment="1">
      <alignment horizontal="center" vertical="center"/>
    </xf>
    <xf numFmtId="205" fontId="9" fillId="0" borderId="13" xfId="0" applyFont="1" applyFill="1" applyBorder="1" applyAlignment="1">
      <alignment horizontal="center" vertical="center"/>
    </xf>
    <xf numFmtId="205" fontId="9" fillId="0" borderId="14" xfId="0" applyFont="1" applyFill="1" applyBorder="1" applyAlignment="1">
      <alignment horizontal="center" vertical="center"/>
    </xf>
    <xf numFmtId="205" fontId="9" fillId="0" borderId="15" xfId="0" applyFont="1" applyFill="1" applyBorder="1" applyAlignment="1">
      <alignment horizontal="center" vertical="center"/>
    </xf>
    <xf numFmtId="205" fontId="9" fillId="0" borderId="0" xfId="0" applyFont="1" applyFill="1" applyAlignment="1">
      <alignment horizontal="center" vertical="top"/>
    </xf>
    <xf numFmtId="205" fontId="9" fillId="0" borderId="20" xfId="0" applyFont="1" applyFill="1" applyBorder="1" applyAlignment="1">
      <alignment horizontal="center" vertical="top"/>
    </xf>
    <xf numFmtId="205" fontId="9" fillId="0" borderId="13" xfId="0" applyFont="1" applyFill="1" applyBorder="1" applyAlignment="1">
      <alignment horizontal="center" vertical="top"/>
    </xf>
    <xf numFmtId="205" fontId="9" fillId="0" borderId="16" xfId="0" applyFont="1" applyFill="1" applyBorder="1" applyAlignment="1">
      <alignment horizontal="center" vertical="top"/>
    </xf>
    <xf numFmtId="37" fontId="9" fillId="0" borderId="11" xfId="0" applyNumberFormat="1" applyFont="1" applyFill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textRotation="255" wrapText="1"/>
    </xf>
    <xf numFmtId="205" fontId="9" fillId="0" borderId="12" xfId="0" applyFont="1" applyFill="1" applyBorder="1" applyAlignment="1">
      <alignment horizontal="center" vertical="top" wrapText="1"/>
    </xf>
    <xf numFmtId="205" fontId="9" fillId="0" borderId="10" xfId="0" applyFont="1" applyFill="1" applyBorder="1" applyAlignment="1">
      <alignment horizontal="center" vertical="top" wrapText="1"/>
    </xf>
    <xf numFmtId="205" fontId="9" fillId="0" borderId="0" xfId="0" applyFont="1" applyFill="1" applyAlignment="1">
      <alignment horizontal="center" vertical="top" wrapText="1"/>
    </xf>
    <xf numFmtId="205" fontId="9" fillId="0" borderId="0" xfId="0" applyFont="1" applyFill="1" applyBorder="1" applyAlignment="1">
      <alignment horizontal="center" vertical="top" wrapText="1"/>
    </xf>
    <xf numFmtId="205" fontId="9" fillId="0" borderId="14" xfId="0" applyFont="1" applyFill="1" applyBorder="1" applyAlignment="1">
      <alignment horizontal="center" vertical="top" wrapText="1"/>
    </xf>
    <xf numFmtId="205" fontId="9" fillId="0" borderId="15" xfId="0" applyFont="1" applyFill="1" applyBorder="1" applyAlignment="1">
      <alignment horizontal="center" vertical="top" wrapText="1"/>
    </xf>
    <xf numFmtId="205" fontId="9" fillId="0" borderId="13" xfId="0" applyFont="1" applyFill="1" applyBorder="1" applyAlignment="1">
      <alignment horizontal="center" vertical="top" wrapText="1"/>
    </xf>
    <xf numFmtId="49" fontId="9" fillId="0" borderId="16" xfId="0" applyNumberFormat="1" applyFont="1" applyFill="1" applyBorder="1" applyAlignment="1">
      <alignment horizontal="center" vertical="top" wrapText="1"/>
    </xf>
    <xf numFmtId="1" fontId="9" fillId="0" borderId="16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left" vertical="top"/>
    </xf>
    <xf numFmtId="49" fontId="10" fillId="0" borderId="16" xfId="0" applyNumberFormat="1" applyFont="1" applyFill="1" applyBorder="1" applyAlignment="1">
      <alignment horizontal="left" vertical="top" wrapText="1"/>
    </xf>
    <xf numFmtId="49" fontId="10" fillId="0" borderId="16" xfId="0" applyNumberFormat="1" applyFont="1" applyFill="1" applyBorder="1" applyAlignment="1">
      <alignment horizontal="center" vertical="top"/>
    </xf>
    <xf numFmtId="206" fontId="10" fillId="0" borderId="16" xfId="0" applyNumberFormat="1" applyFont="1" applyFill="1" applyBorder="1" applyAlignment="1">
      <alignment horizontal="center" vertical="top"/>
    </xf>
    <xf numFmtId="209" fontId="10" fillId="0" borderId="16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vertical="top" wrapText="1"/>
    </xf>
    <xf numFmtId="206" fontId="9" fillId="0" borderId="16" xfId="0" applyNumberFormat="1" applyFont="1" applyFill="1" applyBorder="1" applyAlignment="1">
      <alignment horizontal="center" vertical="top"/>
    </xf>
    <xf numFmtId="49" fontId="11" fillId="0" borderId="16" xfId="0" applyNumberFormat="1" applyFont="1" applyFill="1" applyBorder="1" applyAlignment="1">
      <alignment horizontal="left" vertical="top"/>
    </xf>
    <xf numFmtId="49" fontId="11" fillId="0" borderId="16" xfId="0" applyNumberFormat="1" applyFont="1" applyFill="1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center" vertical="top"/>
    </xf>
    <xf numFmtId="206" fontId="11" fillId="0" borderId="16" xfId="0" applyNumberFormat="1" applyFont="1" applyFill="1" applyBorder="1" applyAlignment="1">
      <alignment horizontal="center" vertical="top"/>
    </xf>
    <xf numFmtId="209" fontId="11" fillId="0" borderId="16" xfId="0" applyNumberFormat="1" applyFont="1" applyFill="1" applyBorder="1" applyAlignment="1">
      <alignment horizontal="center" vertical="top"/>
    </xf>
    <xf numFmtId="2" fontId="11" fillId="0" borderId="0" xfId="0" applyNumberFormat="1" applyFont="1" applyFill="1" applyBorder="1" applyAlignment="1">
      <alignment vertical="top" wrapText="1"/>
    </xf>
    <xf numFmtId="206" fontId="12" fillId="0" borderId="16" xfId="0" applyNumberFormat="1" applyFont="1" applyFill="1" applyBorder="1" applyAlignment="1">
      <alignment horizontal="center" vertical="top"/>
    </xf>
    <xf numFmtId="209" fontId="12" fillId="0" borderId="16" xfId="0" applyNumberFormat="1" applyFont="1" applyFill="1" applyBorder="1" applyAlignment="1">
      <alignment horizontal="center" vertical="top"/>
    </xf>
    <xf numFmtId="49" fontId="56" fillId="0" borderId="16" xfId="0" applyNumberFormat="1" applyFont="1" applyFill="1" applyBorder="1" applyAlignment="1">
      <alignment horizontal="center" vertical="top"/>
    </xf>
    <xf numFmtId="206" fontId="56" fillId="0" borderId="16" xfId="0" applyNumberFormat="1" applyFont="1" applyFill="1" applyBorder="1" applyAlignment="1">
      <alignment horizontal="center" vertical="top"/>
    </xf>
    <xf numFmtId="209" fontId="56" fillId="0" borderId="16" xfId="0" applyNumberFormat="1" applyFont="1" applyFill="1" applyBorder="1" applyAlignment="1">
      <alignment horizontal="center" vertical="top"/>
    </xf>
    <xf numFmtId="49" fontId="57" fillId="0" borderId="16" xfId="0" applyNumberFormat="1" applyFont="1" applyFill="1" applyBorder="1" applyAlignment="1">
      <alignment horizontal="center" vertical="top"/>
    </xf>
    <xf numFmtId="206" fontId="57" fillId="0" borderId="16" xfId="0" applyNumberFormat="1" applyFont="1" applyFill="1" applyBorder="1" applyAlignment="1">
      <alignment horizontal="center" vertical="top"/>
    </xf>
    <xf numFmtId="209" fontId="57" fillId="0" borderId="16" xfId="0" applyNumberFormat="1" applyFont="1" applyFill="1" applyBorder="1" applyAlignment="1">
      <alignment horizontal="center" vertical="top"/>
    </xf>
    <xf numFmtId="49" fontId="58" fillId="0" borderId="16" xfId="0" applyNumberFormat="1" applyFont="1" applyFill="1" applyBorder="1" applyAlignment="1">
      <alignment horizontal="center" vertical="top"/>
    </xf>
    <xf numFmtId="206" fontId="58" fillId="0" borderId="16" xfId="0" applyNumberFormat="1" applyFont="1" applyFill="1" applyBorder="1" applyAlignment="1">
      <alignment horizontal="center" vertical="top"/>
    </xf>
    <xf numFmtId="209" fontId="58" fillId="0" borderId="16" xfId="0" applyNumberFormat="1" applyFont="1" applyFill="1" applyBorder="1" applyAlignment="1">
      <alignment horizontal="center" vertical="top"/>
    </xf>
    <xf numFmtId="206" fontId="13" fillId="0" borderId="16" xfId="0" applyNumberFormat="1" applyFont="1" applyFill="1" applyBorder="1" applyAlignment="1">
      <alignment horizontal="center" vertical="top"/>
    </xf>
    <xf numFmtId="209" fontId="13" fillId="0" borderId="16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 wrapText="1"/>
    </xf>
    <xf numFmtId="209" fontId="59" fillId="0" borderId="16" xfId="0" applyNumberFormat="1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left" vertical="top"/>
    </xf>
    <xf numFmtId="2" fontId="12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Alignment="1">
      <alignment horizontal="center" vertical="top" wrapText="1"/>
    </xf>
    <xf numFmtId="49" fontId="14" fillId="0" borderId="16" xfId="0" applyNumberFormat="1" applyFont="1" applyFill="1" applyBorder="1" applyAlignment="1">
      <alignment horizontal="left" vertical="top" wrapText="1"/>
    </xf>
    <xf numFmtId="49" fontId="14" fillId="0" borderId="16" xfId="0" applyNumberFormat="1" applyFont="1" applyFill="1" applyBorder="1" applyAlignment="1">
      <alignment horizontal="center" vertical="top"/>
    </xf>
    <xf numFmtId="206" fontId="14" fillId="0" borderId="16" xfId="0" applyNumberFormat="1" applyFont="1" applyFill="1" applyBorder="1" applyAlignment="1">
      <alignment horizontal="center" vertical="top"/>
    </xf>
    <xf numFmtId="209" fontId="14" fillId="0" borderId="16" xfId="0" applyNumberFormat="1" applyFont="1" applyFill="1" applyBorder="1" applyAlignment="1">
      <alignment horizontal="center" vertical="top"/>
    </xf>
    <xf numFmtId="49" fontId="15" fillId="0" borderId="16" xfId="0" applyNumberFormat="1" applyFont="1" applyFill="1" applyBorder="1" applyAlignment="1">
      <alignment horizontal="left" vertical="top" wrapText="1"/>
    </xf>
    <xf numFmtId="49" fontId="15" fillId="0" borderId="16" xfId="0" applyNumberFormat="1" applyFont="1" applyFill="1" applyBorder="1" applyAlignment="1">
      <alignment horizontal="center" vertical="top"/>
    </xf>
    <xf numFmtId="206" fontId="15" fillId="0" borderId="16" xfId="0" applyNumberFormat="1" applyFont="1" applyFill="1" applyBorder="1" applyAlignment="1">
      <alignment horizontal="center" vertical="top"/>
    </xf>
    <xf numFmtId="209" fontId="15" fillId="0" borderId="16" xfId="0" applyNumberFormat="1" applyFont="1" applyFill="1" applyBorder="1" applyAlignment="1">
      <alignment horizontal="center" vertical="top"/>
    </xf>
    <xf numFmtId="49" fontId="15" fillId="0" borderId="14" xfId="0" applyNumberFormat="1" applyFont="1" applyFill="1" applyBorder="1" applyAlignment="1">
      <alignment horizontal="center" vertical="top" wrapText="1"/>
    </xf>
    <xf numFmtId="205" fontId="9" fillId="0" borderId="21" xfId="0" applyFont="1" applyFill="1" applyBorder="1" applyAlignment="1">
      <alignment horizontal="center" vertical="justify"/>
    </xf>
    <xf numFmtId="205" fontId="9" fillId="0" borderId="11" xfId="0" applyFont="1" applyFill="1" applyBorder="1" applyAlignment="1">
      <alignment horizontal="center" vertical="justify"/>
    </xf>
    <xf numFmtId="205" fontId="9" fillId="0" borderId="13" xfId="0" applyFont="1" applyFill="1" applyBorder="1" applyAlignment="1">
      <alignment horizontal="center" vertical="justify"/>
    </xf>
    <xf numFmtId="205" fontId="9" fillId="0" borderId="24" xfId="0" applyFont="1" applyFill="1" applyBorder="1" applyAlignment="1">
      <alignment horizontal="center" vertical="top"/>
    </xf>
    <xf numFmtId="205" fontId="9" fillId="0" borderId="10" xfId="0" applyFont="1" applyFill="1" applyBorder="1" applyAlignment="1">
      <alignment horizontal="center" vertical="top"/>
    </xf>
    <xf numFmtId="205" fontId="9" fillId="0" borderId="12" xfId="0" applyFont="1" applyFill="1" applyBorder="1" applyAlignment="1">
      <alignment horizontal="center" vertical="top"/>
    </xf>
    <xf numFmtId="49" fontId="9" fillId="0" borderId="24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205" fontId="9" fillId="0" borderId="22" xfId="0" applyFont="1" applyFill="1" applyBorder="1" applyAlignment="1">
      <alignment horizontal="center" vertical="justify"/>
    </xf>
    <xf numFmtId="205" fontId="9" fillId="0" borderId="23" xfId="0" applyFont="1" applyFill="1" applyBorder="1" applyAlignment="1">
      <alignment horizontal="center" vertical="justify"/>
    </xf>
    <xf numFmtId="205" fontId="9" fillId="0" borderId="0" xfId="0" applyFont="1" applyFill="1" applyBorder="1" applyAlignment="1">
      <alignment horizontal="center" vertical="justify"/>
    </xf>
    <xf numFmtId="205" fontId="9" fillId="0" borderId="20" xfId="0" applyFont="1" applyFill="1" applyBorder="1" applyAlignment="1">
      <alignment horizontal="center" vertical="justify"/>
    </xf>
    <xf numFmtId="205" fontId="9" fillId="0" borderId="14" xfId="0" applyFont="1" applyFill="1" applyBorder="1" applyAlignment="1">
      <alignment horizontal="center" vertical="justify"/>
    </xf>
    <xf numFmtId="205" fontId="9" fillId="0" borderId="15" xfId="0" applyFont="1" applyFill="1" applyBorder="1" applyAlignment="1">
      <alignment horizontal="center" vertical="justify"/>
    </xf>
    <xf numFmtId="205" fontId="0" fillId="0" borderId="17" xfId="0" applyFont="1" applyFill="1" applyBorder="1" applyAlignment="1">
      <alignment horizontal="center" vertical="justify"/>
    </xf>
    <xf numFmtId="205" fontId="0" fillId="0" borderId="18" xfId="0" applyFont="1" applyFill="1" applyBorder="1" applyAlignment="1">
      <alignment horizontal="center" vertical="justify"/>
    </xf>
    <xf numFmtId="205" fontId="0" fillId="0" borderId="19" xfId="0" applyFont="1" applyFill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64"/>
  <sheetViews>
    <sheetView showGridLines="0" tabSelected="1" view="pageBreakPreview" zoomScale="70" zoomScaleSheetLayoutView="70" workbookViewId="0" topLeftCell="B1">
      <selection activeCell="B1" sqref="B1:BY1"/>
    </sheetView>
  </sheetViews>
  <sheetFormatPr defaultColWidth="9.140625" defaultRowHeight="12"/>
  <cols>
    <col min="1" max="1" width="6.421875" style="334" hidden="1" customWidth="1"/>
    <col min="2" max="2" width="72.28125" style="334" customWidth="1"/>
    <col min="3" max="3" width="7.28125" style="334" hidden="1" customWidth="1"/>
    <col min="4" max="4" width="20.7109375" style="297" customWidth="1"/>
    <col min="5" max="5" width="28.421875" style="297" customWidth="1"/>
    <col min="6" max="6" width="8.8515625" style="297" hidden="1" customWidth="1"/>
    <col min="7" max="7" width="7.140625" style="297" hidden="1" customWidth="1"/>
    <col min="8" max="8" width="33.00390625" style="297" customWidth="1"/>
    <col min="9" max="9" width="10.7109375" style="297" hidden="1" customWidth="1"/>
    <col min="10" max="10" width="11.00390625" style="297" hidden="1" customWidth="1"/>
    <col min="11" max="11" width="9.7109375" style="297" hidden="1" customWidth="1"/>
    <col min="12" max="12" width="9.421875" style="297" hidden="1" customWidth="1"/>
    <col min="13" max="13" width="8.7109375" style="297" hidden="1" customWidth="1"/>
    <col min="14" max="14" width="9.00390625" style="297" hidden="1" customWidth="1"/>
    <col min="15" max="15" width="11.7109375" style="297" hidden="1" customWidth="1"/>
    <col min="16" max="16" width="9.140625" style="297" hidden="1" customWidth="1"/>
    <col min="17" max="17" width="9.7109375" style="297" hidden="1" customWidth="1"/>
    <col min="18" max="18" width="9.00390625" style="297" hidden="1" customWidth="1"/>
    <col min="19" max="19" width="11.140625" style="297" hidden="1" customWidth="1"/>
    <col min="20" max="20" width="10.421875" style="297" hidden="1" customWidth="1"/>
    <col min="21" max="22" width="14.00390625" style="297" hidden="1" customWidth="1"/>
    <col min="23" max="23" width="9.140625" style="297" hidden="1" customWidth="1"/>
    <col min="24" max="24" width="13.28125" style="297" hidden="1" customWidth="1"/>
    <col min="25" max="25" width="9.28125" style="297" hidden="1" customWidth="1"/>
    <col min="26" max="26" width="31.7109375" style="297" customWidth="1"/>
    <col min="27" max="27" width="8.8515625" style="297" hidden="1" customWidth="1"/>
    <col min="28" max="30" width="9.140625" style="297" hidden="1" customWidth="1"/>
    <col min="31" max="31" width="11.00390625" style="297" hidden="1" customWidth="1"/>
    <col min="32" max="32" width="8.28125" style="297" hidden="1" customWidth="1"/>
    <col min="33" max="33" width="9.421875" style="297" hidden="1" customWidth="1"/>
    <col min="34" max="35" width="8.8515625" style="297" hidden="1" customWidth="1"/>
    <col min="36" max="37" width="11.00390625" style="297" hidden="1" customWidth="1"/>
    <col min="38" max="38" width="8.7109375" style="297" hidden="1" customWidth="1"/>
    <col min="39" max="39" width="21.140625" style="297" customWidth="1"/>
    <col min="40" max="40" width="10.28125" style="297" hidden="1" customWidth="1"/>
    <col min="41" max="41" width="10.00390625" style="297" hidden="1" customWidth="1"/>
    <col min="42" max="42" width="10.140625" style="297" hidden="1" customWidth="1"/>
    <col min="43" max="43" width="16.421875" style="297" hidden="1" customWidth="1"/>
    <col min="44" max="45" width="12.00390625" style="297" hidden="1" customWidth="1"/>
    <col min="46" max="46" width="16.00390625" style="297" hidden="1" customWidth="1"/>
    <col min="47" max="47" width="12.00390625" style="297" hidden="1" customWidth="1"/>
    <col min="48" max="48" width="9.7109375" style="297" hidden="1" customWidth="1"/>
    <col min="49" max="49" width="9.421875" style="297" hidden="1" customWidth="1"/>
    <col min="50" max="50" width="22.7109375" style="297" hidden="1" customWidth="1"/>
    <col min="51" max="51" width="8.421875" style="297" hidden="1" customWidth="1"/>
    <col min="52" max="52" width="9.421875" style="297" hidden="1" customWidth="1"/>
    <col min="53" max="53" width="11.8515625" style="297" hidden="1" customWidth="1"/>
    <col min="54" max="54" width="20.8515625" style="297" hidden="1" customWidth="1"/>
    <col min="55" max="55" width="11.00390625" style="297" hidden="1" customWidth="1"/>
    <col min="56" max="56" width="14.00390625" style="297" hidden="1" customWidth="1"/>
    <col min="57" max="57" width="12.00390625" style="297" hidden="1" customWidth="1"/>
    <col min="58" max="58" width="14.00390625" style="297" hidden="1" customWidth="1"/>
    <col min="59" max="59" width="18.00390625" style="297" hidden="1" customWidth="1"/>
    <col min="60" max="60" width="19.00390625" style="297" hidden="1" customWidth="1"/>
    <col min="61" max="61" width="10.7109375" style="297" hidden="1" customWidth="1"/>
    <col min="62" max="62" width="13.7109375" style="297" hidden="1" customWidth="1"/>
    <col min="63" max="63" width="12.00390625" style="297" hidden="1" customWidth="1"/>
    <col min="64" max="64" width="12.8515625" style="297" hidden="1" customWidth="1"/>
    <col min="65" max="65" width="17.00390625" style="297" hidden="1" customWidth="1"/>
    <col min="66" max="66" width="11.8515625" style="297" hidden="1" customWidth="1"/>
    <col min="67" max="67" width="0.13671875" style="297" customWidth="1"/>
    <col min="68" max="68" width="32.421875" style="297" customWidth="1"/>
    <col min="69" max="69" width="11.140625" style="297" hidden="1" customWidth="1"/>
    <col min="70" max="70" width="10.8515625" style="297" hidden="1" customWidth="1"/>
    <col min="71" max="71" width="13.00390625" style="297" hidden="1" customWidth="1"/>
    <col min="72" max="72" width="42.140625" style="297" customWidth="1"/>
    <col min="73" max="74" width="15.00390625" style="297" hidden="1" customWidth="1"/>
    <col min="75" max="75" width="9.28125" style="297" hidden="1" customWidth="1"/>
    <col min="76" max="76" width="10.140625" style="297" hidden="1" customWidth="1"/>
    <col min="77" max="77" width="27.7109375" style="297" customWidth="1"/>
    <col min="78" max="78" width="11.8515625" style="297" hidden="1" customWidth="1"/>
    <col min="79" max="79" width="12.00390625" style="297" hidden="1" customWidth="1"/>
    <col min="80" max="80" width="11.140625" style="297" hidden="1" customWidth="1"/>
    <col min="81" max="81" width="9.7109375" style="297" hidden="1" customWidth="1"/>
    <col min="82" max="82" width="9.28125" style="297" hidden="1" customWidth="1"/>
    <col min="83" max="83" width="11.8515625" style="297" hidden="1" customWidth="1"/>
    <col min="84" max="84" width="14.00390625" style="297" hidden="1" customWidth="1"/>
    <col min="85" max="85" width="10.140625" style="297" hidden="1" customWidth="1"/>
    <col min="86" max="86" width="11.28125" style="297" hidden="1" customWidth="1"/>
    <col min="87" max="16384" width="9.28125" style="271" customWidth="1"/>
  </cols>
  <sheetData>
    <row r="1" spans="1:86" s="261" customFormat="1" ht="39" customHeight="1">
      <c r="A1" s="259"/>
      <c r="B1" s="343" t="s">
        <v>938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  <c r="BL1" s="343"/>
      <c r="BM1" s="343"/>
      <c r="BN1" s="343"/>
      <c r="BO1" s="343"/>
      <c r="BP1" s="343"/>
      <c r="BQ1" s="343"/>
      <c r="BR1" s="343"/>
      <c r="BS1" s="343"/>
      <c r="BT1" s="343"/>
      <c r="BU1" s="343"/>
      <c r="BV1" s="343"/>
      <c r="BW1" s="343"/>
      <c r="BX1" s="343"/>
      <c r="BY1" s="343"/>
      <c r="BZ1" s="260"/>
      <c r="CA1" s="260"/>
      <c r="CB1" s="260"/>
      <c r="CC1" s="260"/>
      <c r="CD1" s="260"/>
      <c r="CE1" s="260"/>
      <c r="CF1" s="260"/>
      <c r="CG1" s="260"/>
      <c r="CH1" s="260"/>
    </row>
    <row r="2" spans="1:86" ht="14.25" customHeight="1">
      <c r="A2" s="262" t="s">
        <v>1</v>
      </c>
      <c r="B2" s="350" t="s">
        <v>67</v>
      </c>
      <c r="C2" s="263" t="s">
        <v>2</v>
      </c>
      <c r="D2" s="264" t="s">
        <v>3</v>
      </c>
      <c r="E2" s="264" t="s">
        <v>4</v>
      </c>
      <c r="F2" s="265"/>
      <c r="G2" s="265"/>
      <c r="H2" s="344" t="s">
        <v>5</v>
      </c>
      <c r="I2" s="352"/>
      <c r="J2" s="352"/>
      <c r="K2" s="352"/>
      <c r="L2" s="352"/>
      <c r="M2" s="352"/>
      <c r="N2" s="352"/>
      <c r="O2" s="353"/>
      <c r="P2" s="266" t="s">
        <v>6</v>
      </c>
      <c r="Q2" s="267"/>
      <c r="R2" s="267"/>
      <c r="S2" s="267"/>
      <c r="T2" s="267"/>
      <c r="U2" s="267"/>
      <c r="V2" s="267"/>
      <c r="W2" s="267"/>
      <c r="X2" s="267"/>
      <c r="Y2" s="268"/>
      <c r="Z2" s="344" t="s">
        <v>927</v>
      </c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8"/>
      <c r="AM2" s="344" t="s">
        <v>8</v>
      </c>
      <c r="AN2" s="352"/>
      <c r="AO2" s="352"/>
      <c r="AP2" s="352"/>
      <c r="AQ2" s="352"/>
      <c r="AR2" s="352"/>
      <c r="AS2" s="352"/>
      <c r="AT2" s="352"/>
      <c r="AU2" s="352"/>
      <c r="AV2" s="352"/>
      <c r="AW2" s="353"/>
      <c r="AX2" s="266" t="s">
        <v>10</v>
      </c>
      <c r="AY2" s="267"/>
      <c r="AZ2" s="267"/>
      <c r="BA2" s="267"/>
      <c r="BB2" s="267"/>
      <c r="BC2" s="267"/>
      <c r="BD2" s="267"/>
      <c r="BE2" s="267"/>
      <c r="BF2" s="267"/>
      <c r="BG2" s="268"/>
      <c r="BH2" s="266" t="s">
        <v>10</v>
      </c>
      <c r="BI2" s="267"/>
      <c r="BJ2" s="267"/>
      <c r="BK2" s="267"/>
      <c r="BL2" s="267"/>
      <c r="BM2" s="267"/>
      <c r="BN2" s="267"/>
      <c r="BO2" s="268"/>
      <c r="BP2" s="344" t="s">
        <v>928</v>
      </c>
      <c r="BQ2" s="267"/>
      <c r="BR2" s="268"/>
      <c r="BS2" s="265" t="s">
        <v>12</v>
      </c>
      <c r="BT2" s="344" t="s">
        <v>13</v>
      </c>
      <c r="BU2" s="269"/>
      <c r="BV2" s="269"/>
      <c r="BW2" s="269"/>
      <c r="BX2" s="270"/>
      <c r="BY2" s="347" t="s">
        <v>14</v>
      </c>
      <c r="BZ2" s="267"/>
      <c r="CA2" s="267"/>
      <c r="CB2" s="267"/>
      <c r="CC2" s="267"/>
      <c r="CD2" s="268"/>
      <c r="CE2" s="266" t="s">
        <v>15</v>
      </c>
      <c r="CF2" s="267"/>
      <c r="CG2" s="267"/>
      <c r="CH2" s="268"/>
    </row>
    <row r="3" spans="1:86" ht="14.25" customHeight="1">
      <c r="A3" s="272" t="s">
        <v>16</v>
      </c>
      <c r="B3" s="351"/>
      <c r="C3" s="272" t="s">
        <v>17</v>
      </c>
      <c r="D3" s="273" t="s">
        <v>18</v>
      </c>
      <c r="E3" s="273" t="s">
        <v>19</v>
      </c>
      <c r="F3" s="274"/>
      <c r="G3" s="274"/>
      <c r="H3" s="345"/>
      <c r="I3" s="354"/>
      <c r="J3" s="354"/>
      <c r="K3" s="354"/>
      <c r="L3" s="354"/>
      <c r="M3" s="354"/>
      <c r="N3" s="354"/>
      <c r="O3" s="355"/>
      <c r="P3" s="266" t="s">
        <v>21</v>
      </c>
      <c r="Q3" s="267"/>
      <c r="R3" s="267"/>
      <c r="S3" s="267"/>
      <c r="T3" s="267"/>
      <c r="U3" s="267"/>
      <c r="V3" s="267"/>
      <c r="W3" s="267"/>
      <c r="X3" s="267"/>
      <c r="Y3" s="268"/>
      <c r="Z3" s="345"/>
      <c r="AA3" s="266" t="s">
        <v>22</v>
      </c>
      <c r="AB3" s="267"/>
      <c r="AC3" s="267"/>
      <c r="AD3" s="267"/>
      <c r="AE3" s="267"/>
      <c r="AF3" s="267"/>
      <c r="AG3" s="268"/>
      <c r="AH3" s="275" t="s">
        <v>23</v>
      </c>
      <c r="AI3" s="276"/>
      <c r="AJ3" s="276"/>
      <c r="AK3" s="276"/>
      <c r="AL3" s="277"/>
      <c r="AM3" s="345"/>
      <c r="AN3" s="354"/>
      <c r="AO3" s="354"/>
      <c r="AP3" s="354"/>
      <c r="AQ3" s="354"/>
      <c r="AR3" s="354"/>
      <c r="AS3" s="354"/>
      <c r="AT3" s="354"/>
      <c r="AU3" s="354"/>
      <c r="AV3" s="354"/>
      <c r="AW3" s="355"/>
      <c r="AX3" s="266" t="s">
        <v>21</v>
      </c>
      <c r="AY3" s="267"/>
      <c r="AZ3" s="267"/>
      <c r="BA3" s="267"/>
      <c r="BB3" s="267"/>
      <c r="BC3" s="267"/>
      <c r="BD3" s="267"/>
      <c r="BE3" s="267"/>
      <c r="BF3" s="267"/>
      <c r="BG3" s="268"/>
      <c r="BH3" s="266" t="s">
        <v>21</v>
      </c>
      <c r="BI3" s="267"/>
      <c r="BJ3" s="267"/>
      <c r="BK3" s="267"/>
      <c r="BL3" s="267"/>
      <c r="BM3" s="267"/>
      <c r="BN3" s="267"/>
      <c r="BO3" s="268"/>
      <c r="BP3" s="345"/>
      <c r="BQ3" s="266" t="s">
        <v>21</v>
      </c>
      <c r="BR3" s="268"/>
      <c r="BS3" s="274" t="s">
        <v>26</v>
      </c>
      <c r="BT3" s="345"/>
      <c r="BU3" s="278"/>
      <c r="BV3" s="278"/>
      <c r="BW3" s="278"/>
      <c r="BX3" s="279"/>
      <c r="BY3" s="348"/>
      <c r="BZ3" s="280" t="s">
        <v>29</v>
      </c>
      <c r="CA3" s="280"/>
      <c r="CB3" s="280"/>
      <c r="CC3" s="280"/>
      <c r="CD3" s="280"/>
      <c r="CE3" s="264" t="s">
        <v>30</v>
      </c>
      <c r="CF3" s="264" t="s">
        <v>31</v>
      </c>
      <c r="CG3" s="264" t="s">
        <v>32</v>
      </c>
      <c r="CH3" s="264" t="s">
        <v>33</v>
      </c>
    </row>
    <row r="4" spans="1:86" ht="4.5" customHeight="1">
      <c r="A4" s="272"/>
      <c r="B4" s="351"/>
      <c r="C4" s="272" t="s">
        <v>34</v>
      </c>
      <c r="D4" s="273" t="s">
        <v>35</v>
      </c>
      <c r="E4" s="273" t="s">
        <v>36</v>
      </c>
      <c r="F4" s="273"/>
      <c r="G4" s="273"/>
      <c r="H4" s="345"/>
      <c r="I4" s="354"/>
      <c r="J4" s="354"/>
      <c r="K4" s="354"/>
      <c r="L4" s="354"/>
      <c r="M4" s="354"/>
      <c r="N4" s="354"/>
      <c r="O4" s="355"/>
      <c r="P4" s="281" t="s">
        <v>38</v>
      </c>
      <c r="Q4" s="282"/>
      <c r="R4" s="283"/>
      <c r="S4" s="264" t="s">
        <v>39</v>
      </c>
      <c r="T4" s="264" t="s">
        <v>39</v>
      </c>
      <c r="U4" s="264" t="s">
        <v>40</v>
      </c>
      <c r="V4" s="264" t="s">
        <v>41</v>
      </c>
      <c r="W4" s="265" t="s">
        <v>42</v>
      </c>
      <c r="X4" s="270"/>
      <c r="Y4" s="264" t="s">
        <v>43</v>
      </c>
      <c r="Z4" s="345"/>
      <c r="AA4" s="284" t="s">
        <v>45</v>
      </c>
      <c r="AB4" s="282"/>
      <c r="AC4" s="282"/>
      <c r="AD4" s="282"/>
      <c r="AE4" s="282"/>
      <c r="AF4" s="283"/>
      <c r="AG4" s="270" t="s">
        <v>46</v>
      </c>
      <c r="AH4" s="285" t="s">
        <v>47</v>
      </c>
      <c r="AI4" s="286"/>
      <c r="AJ4" s="286"/>
      <c r="AK4" s="286"/>
      <c r="AL4" s="287"/>
      <c r="AM4" s="345"/>
      <c r="AN4" s="354"/>
      <c r="AO4" s="354"/>
      <c r="AP4" s="354"/>
      <c r="AQ4" s="354"/>
      <c r="AR4" s="354"/>
      <c r="AS4" s="354"/>
      <c r="AT4" s="354"/>
      <c r="AU4" s="354"/>
      <c r="AV4" s="354"/>
      <c r="AW4" s="355"/>
      <c r="AX4" s="281" t="s">
        <v>52</v>
      </c>
      <c r="AY4" s="267"/>
      <c r="AZ4" s="267"/>
      <c r="BA4" s="267"/>
      <c r="BB4" s="268"/>
      <c r="BC4" s="267" t="s">
        <v>53</v>
      </c>
      <c r="BD4" s="267"/>
      <c r="BE4" s="267"/>
      <c r="BF4" s="267"/>
      <c r="BG4" s="268"/>
      <c r="BH4" s="281" t="s">
        <v>54</v>
      </c>
      <c r="BI4" s="269"/>
      <c r="BJ4" s="269"/>
      <c r="BK4" s="269"/>
      <c r="BL4" s="269"/>
      <c r="BM4" s="269"/>
      <c r="BN4" s="269"/>
      <c r="BO4" s="270"/>
      <c r="BP4" s="345"/>
      <c r="BQ4" s="264" t="s">
        <v>55</v>
      </c>
      <c r="BR4" s="265" t="s">
        <v>56</v>
      </c>
      <c r="BS4" s="274" t="s">
        <v>57</v>
      </c>
      <c r="BT4" s="345"/>
      <c r="BU4" s="278" t="s">
        <v>22</v>
      </c>
      <c r="BV4" s="278"/>
      <c r="BW4" s="278"/>
      <c r="BX4" s="279"/>
      <c r="BY4" s="348"/>
      <c r="BZ4" s="264" t="s">
        <v>59</v>
      </c>
      <c r="CA4" s="264" t="s">
        <v>60</v>
      </c>
      <c r="CB4" s="264" t="s">
        <v>61</v>
      </c>
      <c r="CC4" s="264" t="s">
        <v>62</v>
      </c>
      <c r="CD4" s="265" t="s">
        <v>60</v>
      </c>
      <c r="CE4" s="273" t="s">
        <v>63</v>
      </c>
      <c r="CF4" s="273" t="s">
        <v>64</v>
      </c>
      <c r="CG4" s="273" t="s">
        <v>65</v>
      </c>
      <c r="CH4" s="273" t="s">
        <v>66</v>
      </c>
    </row>
    <row r="5" spans="1:86" ht="18" customHeight="1">
      <c r="A5" s="272"/>
      <c r="B5" s="351"/>
      <c r="C5" s="272" t="s">
        <v>68</v>
      </c>
      <c r="D5" s="273" t="s">
        <v>936</v>
      </c>
      <c r="E5" s="273" t="s">
        <v>20</v>
      </c>
      <c r="F5" s="273"/>
      <c r="G5" s="273"/>
      <c r="H5" s="345"/>
      <c r="I5" s="354"/>
      <c r="J5" s="354"/>
      <c r="K5" s="354"/>
      <c r="L5" s="354"/>
      <c r="M5" s="354"/>
      <c r="N5" s="354"/>
      <c r="O5" s="355"/>
      <c r="P5" s="266" t="s">
        <v>71</v>
      </c>
      <c r="Q5" s="267"/>
      <c r="R5" s="268"/>
      <c r="S5" s="273" t="s">
        <v>72</v>
      </c>
      <c r="T5" s="273" t="s">
        <v>72</v>
      </c>
      <c r="U5" s="273" t="s">
        <v>73</v>
      </c>
      <c r="V5" s="273" t="s">
        <v>74</v>
      </c>
      <c r="W5" s="288" t="s">
        <v>75</v>
      </c>
      <c r="X5" s="289"/>
      <c r="Y5" s="273"/>
      <c r="Z5" s="345"/>
      <c r="AA5" s="274" t="s">
        <v>20</v>
      </c>
      <c r="AB5" s="266" t="s">
        <v>77</v>
      </c>
      <c r="AC5" s="267"/>
      <c r="AD5" s="267"/>
      <c r="AE5" s="267"/>
      <c r="AF5" s="268"/>
      <c r="AG5" s="289" t="s">
        <v>78</v>
      </c>
      <c r="AH5" s="274" t="s">
        <v>79</v>
      </c>
      <c r="AI5" s="289"/>
      <c r="AJ5" s="265" t="s">
        <v>80</v>
      </c>
      <c r="AK5" s="269"/>
      <c r="AL5" s="270"/>
      <c r="AM5" s="345"/>
      <c r="AN5" s="354"/>
      <c r="AO5" s="354"/>
      <c r="AP5" s="354"/>
      <c r="AQ5" s="354"/>
      <c r="AR5" s="354"/>
      <c r="AS5" s="354"/>
      <c r="AT5" s="354"/>
      <c r="AU5" s="354"/>
      <c r="AV5" s="354"/>
      <c r="AW5" s="355"/>
      <c r="AX5" s="273" t="s">
        <v>20</v>
      </c>
      <c r="AY5" s="288" t="s">
        <v>21</v>
      </c>
      <c r="AZ5" s="280"/>
      <c r="BA5" s="280"/>
      <c r="BB5" s="280"/>
      <c r="BC5" s="273" t="s">
        <v>20</v>
      </c>
      <c r="BD5" s="266" t="s">
        <v>21</v>
      </c>
      <c r="BE5" s="267"/>
      <c r="BF5" s="267"/>
      <c r="BG5" s="268"/>
      <c r="BH5" s="274" t="s">
        <v>20</v>
      </c>
      <c r="BI5" s="266" t="s">
        <v>21</v>
      </c>
      <c r="BJ5" s="267"/>
      <c r="BK5" s="267"/>
      <c r="BL5" s="267"/>
      <c r="BM5" s="267"/>
      <c r="BN5" s="267"/>
      <c r="BO5" s="268"/>
      <c r="BP5" s="345"/>
      <c r="BQ5" s="273"/>
      <c r="BR5" s="274"/>
      <c r="BS5" s="274" t="s">
        <v>89</v>
      </c>
      <c r="BT5" s="345"/>
      <c r="BU5" s="270" t="s">
        <v>91</v>
      </c>
      <c r="BV5" s="264" t="s">
        <v>92</v>
      </c>
      <c r="BW5" s="264" t="s">
        <v>93</v>
      </c>
      <c r="BX5" s="264" t="s">
        <v>43</v>
      </c>
      <c r="BY5" s="348"/>
      <c r="BZ5" s="273" t="s">
        <v>94</v>
      </c>
      <c r="CA5" s="273" t="s">
        <v>95</v>
      </c>
      <c r="CB5" s="273" t="s">
        <v>96</v>
      </c>
      <c r="CC5" s="273"/>
      <c r="CD5" s="274" t="s">
        <v>97</v>
      </c>
      <c r="CE5" s="273" t="s">
        <v>98</v>
      </c>
      <c r="CF5" s="273" t="s">
        <v>99</v>
      </c>
      <c r="CG5" s="273" t="s">
        <v>100</v>
      </c>
      <c r="CH5" s="273" t="s">
        <v>98</v>
      </c>
    </row>
    <row r="6" spans="1:86" ht="6.75" customHeight="1">
      <c r="A6" s="272"/>
      <c r="B6" s="351"/>
      <c r="C6" s="272"/>
      <c r="D6" s="273" t="s">
        <v>102</v>
      </c>
      <c r="E6" s="273"/>
      <c r="F6" s="273"/>
      <c r="G6" s="273"/>
      <c r="H6" s="345"/>
      <c r="I6" s="354"/>
      <c r="J6" s="354"/>
      <c r="K6" s="354"/>
      <c r="L6" s="354"/>
      <c r="M6" s="354"/>
      <c r="N6" s="354"/>
      <c r="O6" s="355"/>
      <c r="P6" s="264" t="s">
        <v>109</v>
      </c>
      <c r="Q6" s="266" t="s">
        <v>110</v>
      </c>
      <c r="R6" s="268"/>
      <c r="S6" s="273" t="s">
        <v>111</v>
      </c>
      <c r="T6" s="273" t="s">
        <v>111</v>
      </c>
      <c r="U6" s="273" t="s">
        <v>112</v>
      </c>
      <c r="V6" s="273" t="s">
        <v>113</v>
      </c>
      <c r="W6" s="274" t="s">
        <v>114</v>
      </c>
      <c r="X6" s="289"/>
      <c r="Y6" s="273"/>
      <c r="Z6" s="345"/>
      <c r="AA6" s="280" t="s">
        <v>115</v>
      </c>
      <c r="AB6" s="265" t="s">
        <v>116</v>
      </c>
      <c r="AC6" s="269"/>
      <c r="AD6" s="270"/>
      <c r="AE6" s="274" t="s">
        <v>117</v>
      </c>
      <c r="AF6" s="273" t="s">
        <v>43</v>
      </c>
      <c r="AG6" s="289"/>
      <c r="AH6" s="274"/>
      <c r="AI6" s="289"/>
      <c r="AJ6" s="290" t="s">
        <v>118</v>
      </c>
      <c r="AK6" s="278"/>
      <c r="AL6" s="279"/>
      <c r="AM6" s="345"/>
      <c r="AN6" s="354"/>
      <c r="AO6" s="354"/>
      <c r="AP6" s="354"/>
      <c r="AQ6" s="354"/>
      <c r="AR6" s="354"/>
      <c r="AS6" s="354"/>
      <c r="AT6" s="354"/>
      <c r="AU6" s="354"/>
      <c r="AV6" s="354"/>
      <c r="AW6" s="355"/>
      <c r="AX6" s="273"/>
      <c r="AY6" s="264"/>
      <c r="AZ6" s="264"/>
      <c r="BA6" s="264"/>
      <c r="BB6" s="265"/>
      <c r="BC6" s="273"/>
      <c r="BD6" s="264"/>
      <c r="BE6" s="264"/>
      <c r="BF6" s="264"/>
      <c r="BG6" s="264"/>
      <c r="BH6" s="273"/>
      <c r="BI6" s="273"/>
      <c r="BJ6" s="273"/>
      <c r="BK6" s="273"/>
      <c r="BL6" s="273"/>
      <c r="BM6" s="273"/>
      <c r="BN6" s="273"/>
      <c r="BO6" s="273"/>
      <c r="BP6" s="345"/>
      <c r="BQ6" s="273"/>
      <c r="BR6" s="274"/>
      <c r="BS6" s="274" t="s">
        <v>142</v>
      </c>
      <c r="BT6" s="345"/>
      <c r="BU6" s="289" t="s">
        <v>144</v>
      </c>
      <c r="BV6" s="273" t="s">
        <v>145</v>
      </c>
      <c r="BW6" s="273"/>
      <c r="BX6" s="273"/>
      <c r="BY6" s="348"/>
      <c r="BZ6" s="273" t="s">
        <v>147</v>
      </c>
      <c r="CA6" s="273" t="s">
        <v>148</v>
      </c>
      <c r="CB6" s="273" t="s">
        <v>149</v>
      </c>
      <c r="CC6" s="273"/>
      <c r="CD6" s="274" t="s">
        <v>150</v>
      </c>
      <c r="CE6" s="273" t="s">
        <v>151</v>
      </c>
      <c r="CF6" s="273" t="s">
        <v>151</v>
      </c>
      <c r="CG6" s="273"/>
      <c r="CH6" s="273" t="s">
        <v>151</v>
      </c>
    </row>
    <row r="7" spans="1:86" ht="11.25" customHeight="1" hidden="1">
      <c r="A7" s="272"/>
      <c r="B7" s="272" t="s">
        <v>152</v>
      </c>
      <c r="C7" s="272" t="s">
        <v>68</v>
      </c>
      <c r="D7" s="273" t="s">
        <v>153</v>
      </c>
      <c r="E7" s="273"/>
      <c r="F7" s="273"/>
      <c r="G7" s="273"/>
      <c r="H7" s="345"/>
      <c r="I7" s="354"/>
      <c r="J7" s="354"/>
      <c r="K7" s="354"/>
      <c r="L7" s="354"/>
      <c r="M7" s="354"/>
      <c r="N7" s="354"/>
      <c r="O7" s="355"/>
      <c r="P7" s="273"/>
      <c r="Q7" s="273" t="s">
        <v>20</v>
      </c>
      <c r="R7" s="264" t="s">
        <v>158</v>
      </c>
      <c r="S7" s="273" t="s">
        <v>159</v>
      </c>
      <c r="T7" s="273" t="s">
        <v>160</v>
      </c>
      <c r="U7" s="273" t="s">
        <v>161</v>
      </c>
      <c r="V7" s="273" t="s">
        <v>162</v>
      </c>
      <c r="W7" s="274" t="s">
        <v>163</v>
      </c>
      <c r="X7" s="289"/>
      <c r="Y7" s="273"/>
      <c r="Z7" s="345"/>
      <c r="AA7" s="274" t="s">
        <v>164</v>
      </c>
      <c r="AB7" s="290" t="s">
        <v>165</v>
      </c>
      <c r="AC7" s="278"/>
      <c r="AD7" s="279"/>
      <c r="AE7" s="280" t="s">
        <v>166</v>
      </c>
      <c r="AF7" s="273" t="s">
        <v>167</v>
      </c>
      <c r="AG7" s="280"/>
      <c r="AH7" s="264"/>
      <c r="AI7" s="270"/>
      <c r="AJ7" s="270" t="s">
        <v>168</v>
      </c>
      <c r="AK7" s="264" t="s">
        <v>169</v>
      </c>
      <c r="AL7" s="264" t="s">
        <v>168</v>
      </c>
      <c r="AM7" s="345"/>
      <c r="AN7" s="354"/>
      <c r="AO7" s="354"/>
      <c r="AP7" s="354"/>
      <c r="AQ7" s="354"/>
      <c r="AR7" s="354"/>
      <c r="AS7" s="354"/>
      <c r="AT7" s="354"/>
      <c r="AU7" s="354"/>
      <c r="AV7" s="354"/>
      <c r="AW7" s="355"/>
      <c r="AX7" s="273"/>
      <c r="AY7" s="273" t="s">
        <v>181</v>
      </c>
      <c r="AZ7" s="273" t="s">
        <v>182</v>
      </c>
      <c r="BA7" s="273" t="s">
        <v>183</v>
      </c>
      <c r="BB7" s="274" t="s">
        <v>41</v>
      </c>
      <c r="BC7" s="273" t="s">
        <v>184</v>
      </c>
      <c r="BD7" s="273" t="s">
        <v>185</v>
      </c>
      <c r="BE7" s="273" t="s">
        <v>186</v>
      </c>
      <c r="BF7" s="273" t="s">
        <v>187</v>
      </c>
      <c r="BG7" s="273" t="s">
        <v>41</v>
      </c>
      <c r="BH7" s="273"/>
      <c r="BI7" s="273" t="s">
        <v>189</v>
      </c>
      <c r="BJ7" s="273" t="s">
        <v>190</v>
      </c>
      <c r="BK7" s="273" t="s">
        <v>191</v>
      </c>
      <c r="BL7" s="273" t="s">
        <v>192</v>
      </c>
      <c r="BM7" s="273" t="s">
        <v>193</v>
      </c>
      <c r="BN7" s="273" t="s">
        <v>194</v>
      </c>
      <c r="BO7" s="273"/>
      <c r="BP7" s="345"/>
      <c r="BQ7" s="273"/>
      <c r="BR7" s="274"/>
      <c r="BS7" s="274" t="s">
        <v>195</v>
      </c>
      <c r="BT7" s="345"/>
      <c r="BU7" s="289"/>
      <c r="BV7" s="273" t="s">
        <v>197</v>
      </c>
      <c r="BW7" s="273"/>
      <c r="BX7" s="273"/>
      <c r="BY7" s="348"/>
      <c r="BZ7" s="273" t="s">
        <v>199</v>
      </c>
      <c r="CA7" s="273" t="s">
        <v>200</v>
      </c>
      <c r="CB7" s="273" t="s">
        <v>201</v>
      </c>
      <c r="CC7" s="273"/>
      <c r="CD7" s="274" t="s">
        <v>202</v>
      </c>
      <c r="CE7" s="273"/>
      <c r="CF7" s="273"/>
      <c r="CG7" s="273"/>
      <c r="CH7" s="273"/>
    </row>
    <row r="8" spans="1:86" ht="11.25" customHeight="1" hidden="1">
      <c r="A8" s="272"/>
      <c r="B8" s="272"/>
      <c r="C8" s="272" t="s">
        <v>203</v>
      </c>
      <c r="D8" s="273" t="s">
        <v>204</v>
      </c>
      <c r="E8" s="273"/>
      <c r="F8" s="273"/>
      <c r="G8" s="273"/>
      <c r="H8" s="345"/>
      <c r="I8" s="354"/>
      <c r="J8" s="354"/>
      <c r="K8" s="354"/>
      <c r="L8" s="354"/>
      <c r="M8" s="354"/>
      <c r="N8" s="354"/>
      <c r="O8" s="355"/>
      <c r="P8" s="273"/>
      <c r="Q8" s="273"/>
      <c r="R8" s="273" t="s">
        <v>210</v>
      </c>
      <c r="S8" s="273" t="s">
        <v>211</v>
      </c>
      <c r="T8" s="273" t="s">
        <v>212</v>
      </c>
      <c r="U8" s="273" t="s">
        <v>213</v>
      </c>
      <c r="V8" s="273"/>
      <c r="W8" s="264" t="s">
        <v>20</v>
      </c>
      <c r="X8" s="264" t="s">
        <v>21</v>
      </c>
      <c r="Y8" s="273"/>
      <c r="Z8" s="345"/>
      <c r="AA8" s="288"/>
      <c r="AB8" s="273" t="s">
        <v>20</v>
      </c>
      <c r="AC8" s="291" t="s">
        <v>21</v>
      </c>
      <c r="AD8" s="268"/>
      <c r="AE8" s="280" t="s">
        <v>214</v>
      </c>
      <c r="AF8" s="273" t="s">
        <v>41</v>
      </c>
      <c r="AG8" s="280"/>
      <c r="AH8" s="273" t="s">
        <v>215</v>
      </c>
      <c r="AI8" s="289" t="s">
        <v>216</v>
      </c>
      <c r="AJ8" s="289" t="s">
        <v>217</v>
      </c>
      <c r="AK8" s="273" t="s">
        <v>218</v>
      </c>
      <c r="AL8" s="273" t="s">
        <v>219</v>
      </c>
      <c r="AM8" s="345"/>
      <c r="AN8" s="354"/>
      <c r="AO8" s="354"/>
      <c r="AP8" s="354"/>
      <c r="AQ8" s="354"/>
      <c r="AR8" s="354"/>
      <c r="AS8" s="354"/>
      <c r="AT8" s="354"/>
      <c r="AU8" s="354"/>
      <c r="AV8" s="354"/>
      <c r="AW8" s="355"/>
      <c r="AX8" s="273"/>
      <c r="AY8" s="273"/>
      <c r="AZ8" s="273"/>
      <c r="BA8" s="273" t="s">
        <v>228</v>
      </c>
      <c r="BB8" s="274"/>
      <c r="BC8" s="273"/>
      <c r="BD8" s="273" t="s">
        <v>229</v>
      </c>
      <c r="BE8" s="273" t="s">
        <v>230</v>
      </c>
      <c r="BF8" s="273" t="s">
        <v>231</v>
      </c>
      <c r="BG8" s="273"/>
      <c r="BH8" s="273"/>
      <c r="BI8" s="273" t="s">
        <v>233</v>
      </c>
      <c r="BJ8" s="273" t="s">
        <v>234</v>
      </c>
      <c r="BK8" s="273" t="s">
        <v>235</v>
      </c>
      <c r="BL8" s="273" t="s">
        <v>236</v>
      </c>
      <c r="BM8" s="273" t="s">
        <v>237</v>
      </c>
      <c r="BN8" s="273" t="s">
        <v>238</v>
      </c>
      <c r="BO8" s="273"/>
      <c r="BP8" s="345"/>
      <c r="BQ8" s="273"/>
      <c r="BR8" s="274"/>
      <c r="BS8" s="292"/>
      <c r="BT8" s="345"/>
      <c r="BU8" s="273"/>
      <c r="BV8" s="273"/>
      <c r="BW8" s="273"/>
      <c r="BX8" s="273"/>
      <c r="BY8" s="348"/>
      <c r="BZ8" s="273" t="s">
        <v>240</v>
      </c>
      <c r="CA8" s="273" t="s">
        <v>241</v>
      </c>
      <c r="CB8" s="273" t="s">
        <v>242</v>
      </c>
      <c r="CC8" s="273"/>
      <c r="CD8" s="274"/>
      <c r="CE8" s="273"/>
      <c r="CF8" s="273"/>
      <c r="CG8" s="273"/>
      <c r="CH8" s="273"/>
    </row>
    <row r="9" spans="1:86" ht="28.5" customHeight="1" hidden="1">
      <c r="A9" s="293"/>
      <c r="B9" s="293"/>
      <c r="C9" s="294" t="s">
        <v>243</v>
      </c>
      <c r="D9" s="295"/>
      <c r="E9" s="295"/>
      <c r="F9" s="295"/>
      <c r="G9" s="295"/>
      <c r="H9" s="346"/>
      <c r="I9" s="356"/>
      <c r="J9" s="356"/>
      <c r="K9" s="356"/>
      <c r="L9" s="356"/>
      <c r="M9" s="356"/>
      <c r="N9" s="356"/>
      <c r="O9" s="357"/>
      <c r="P9" s="296"/>
      <c r="Q9" s="296"/>
      <c r="R9" s="296" t="s">
        <v>247</v>
      </c>
      <c r="S9" s="296"/>
      <c r="T9" s="295"/>
      <c r="U9" s="295" t="s">
        <v>248</v>
      </c>
      <c r="V9" s="295"/>
      <c r="W9" s="296"/>
      <c r="X9" s="295" t="s">
        <v>249</v>
      </c>
      <c r="Y9" s="295"/>
      <c r="Z9" s="346"/>
      <c r="AB9" s="295"/>
      <c r="AC9" s="295" t="s">
        <v>250</v>
      </c>
      <c r="AD9" s="296" t="s">
        <v>251</v>
      </c>
      <c r="AE9" s="298" t="s">
        <v>252</v>
      </c>
      <c r="AF9" s="296"/>
      <c r="AG9" s="299"/>
      <c r="AH9" s="295" t="s">
        <v>253</v>
      </c>
      <c r="AI9" s="300" t="s">
        <v>253</v>
      </c>
      <c r="AJ9" s="300" t="s">
        <v>254</v>
      </c>
      <c r="AK9" s="295" t="s">
        <v>255</v>
      </c>
      <c r="AL9" s="295" t="s">
        <v>256</v>
      </c>
      <c r="AM9" s="346"/>
      <c r="AN9" s="356"/>
      <c r="AO9" s="356"/>
      <c r="AP9" s="356"/>
      <c r="AQ9" s="356"/>
      <c r="AR9" s="356"/>
      <c r="AS9" s="356"/>
      <c r="AT9" s="356"/>
      <c r="AU9" s="356"/>
      <c r="AV9" s="356"/>
      <c r="AW9" s="357"/>
      <c r="AX9" s="295"/>
      <c r="AY9" s="295"/>
      <c r="AZ9" s="295"/>
      <c r="BA9" s="295" t="s">
        <v>261</v>
      </c>
      <c r="BB9" s="301"/>
      <c r="BC9" s="295"/>
      <c r="BD9" s="295"/>
      <c r="BE9" s="295" t="s">
        <v>262</v>
      </c>
      <c r="BF9" s="295" t="s">
        <v>263</v>
      </c>
      <c r="BG9" s="295"/>
      <c r="BH9" s="295"/>
      <c r="BI9" s="295" t="s">
        <v>264</v>
      </c>
      <c r="BJ9" s="295" t="s">
        <v>265</v>
      </c>
      <c r="BK9" s="295" t="s">
        <v>266</v>
      </c>
      <c r="BL9" s="295" t="s">
        <v>267</v>
      </c>
      <c r="BM9" s="295" t="s">
        <v>268</v>
      </c>
      <c r="BN9" s="295"/>
      <c r="BO9" s="295"/>
      <c r="BP9" s="346"/>
      <c r="BQ9" s="295"/>
      <c r="BR9" s="301"/>
      <c r="BS9" s="301"/>
      <c r="BT9" s="346"/>
      <c r="BV9" s="295"/>
      <c r="BW9" s="295"/>
      <c r="BX9" s="295"/>
      <c r="BY9" s="349"/>
      <c r="BZ9" s="295" t="s">
        <v>269</v>
      </c>
      <c r="CA9" s="295" t="s">
        <v>270</v>
      </c>
      <c r="CB9" s="295" t="s">
        <v>271</v>
      </c>
      <c r="CC9" s="295"/>
      <c r="CD9" s="301"/>
      <c r="CE9" s="295"/>
      <c r="CF9" s="295"/>
      <c r="CG9" s="295"/>
      <c r="CH9" s="295"/>
    </row>
    <row r="10" spans="1:86" ht="22.5" customHeight="1">
      <c r="A10" s="302" t="s">
        <v>272</v>
      </c>
      <c r="B10" s="302"/>
      <c r="C10" s="302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>
        <v>73</v>
      </c>
      <c r="CA10" s="303">
        <v>74</v>
      </c>
      <c r="CB10" s="303">
        <v>75</v>
      </c>
      <c r="CC10" s="303">
        <v>76</v>
      </c>
      <c r="CD10" s="303">
        <v>77</v>
      </c>
      <c r="CE10" s="303">
        <v>78</v>
      </c>
      <c r="CF10" s="303">
        <v>79</v>
      </c>
      <c r="CG10" s="303">
        <v>80</v>
      </c>
      <c r="CH10" s="303">
        <v>81</v>
      </c>
    </row>
    <row r="11" spans="1:86" s="229" customFormat="1" ht="39.75" customHeight="1" hidden="1">
      <c r="A11" s="225"/>
      <c r="B11" s="302" t="s">
        <v>276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</row>
    <row r="12" spans="1:86" s="309" customFormat="1" ht="28.5">
      <c r="A12" s="304" t="s">
        <v>277</v>
      </c>
      <c r="B12" s="305" t="s">
        <v>930</v>
      </c>
      <c r="C12" s="306" t="s">
        <v>279</v>
      </c>
      <c r="D12" s="306" t="s">
        <v>277</v>
      </c>
      <c r="E12" s="307">
        <v>1.5593</v>
      </c>
      <c r="F12" s="308">
        <f>F13</f>
        <v>0</v>
      </c>
      <c r="G12" s="308"/>
      <c r="H12" s="308">
        <f>I12+S12+T12+U12+V12+W12+X12</f>
        <v>1.5593</v>
      </c>
      <c r="I12" s="308">
        <f>J12+K12+L12+P12+Q12</f>
        <v>1.5593</v>
      </c>
      <c r="J12" s="308" t="s">
        <v>280</v>
      </c>
      <c r="K12" s="308"/>
      <c r="L12" s="308">
        <f>M12+N12+O12</f>
        <v>0</v>
      </c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>
        <f>AA12+AG12</f>
        <v>0</v>
      </c>
      <c r="AA12" s="308">
        <f>AB12+AE12+AF12</f>
        <v>0</v>
      </c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>
        <f>AN12+AO12+AP12+AQ12+AU12+AV12+AW12+AX12+BC12+BH12</f>
        <v>0</v>
      </c>
      <c r="AN12" s="308"/>
      <c r="AO12" s="308"/>
      <c r="AP12" s="308"/>
      <c r="AQ12" s="308">
        <f>AR12+AS12+AT12</f>
        <v>0</v>
      </c>
      <c r="AR12" s="308"/>
      <c r="AS12" s="308"/>
      <c r="AT12" s="308"/>
      <c r="AU12" s="308"/>
      <c r="AV12" s="308"/>
      <c r="AW12" s="308"/>
      <c r="AX12" s="308">
        <f>AY12+AZ12+BA12+BB12</f>
        <v>0</v>
      </c>
      <c r="AY12" s="308"/>
      <c r="AZ12" s="308"/>
      <c r="BA12" s="308"/>
      <c r="BB12" s="308"/>
      <c r="BC12" s="308">
        <f>BD12+BE12+BF12+BG12</f>
        <v>0</v>
      </c>
      <c r="BD12" s="308"/>
      <c r="BE12" s="308"/>
      <c r="BF12" s="308"/>
      <c r="BG12" s="308"/>
      <c r="BH12" s="308">
        <f>BI12+BJ12+BK12+BL12+BM12+BN12+BO12</f>
        <v>0</v>
      </c>
      <c r="BI12" s="308"/>
      <c r="BJ12" s="308"/>
      <c r="BK12" s="308"/>
      <c r="BL12" s="308"/>
      <c r="BM12" s="308"/>
      <c r="BN12" s="308"/>
      <c r="BO12" s="308"/>
      <c r="BP12" s="308">
        <f>BQ12+BR12</f>
        <v>0</v>
      </c>
      <c r="BQ12" s="308"/>
      <c r="BR12" s="308"/>
      <c r="BS12" s="308"/>
      <c r="BT12" s="308">
        <f>BU12+BV12+BW12+BX12</f>
        <v>0</v>
      </c>
      <c r="BU12" s="308"/>
      <c r="BV12" s="308"/>
      <c r="BW12" s="308"/>
      <c r="BX12" s="308"/>
      <c r="BY12" s="308">
        <f>BZ12+CA12+CB12+CC12+CD12</f>
        <v>0</v>
      </c>
      <c r="BZ12" s="308"/>
      <c r="CA12" s="308"/>
      <c r="CB12" s="308"/>
      <c r="CC12" s="308"/>
      <c r="CD12" s="308"/>
      <c r="CE12" s="308"/>
      <c r="CF12" s="308"/>
      <c r="CG12" s="308"/>
      <c r="CH12" s="308"/>
    </row>
    <row r="13" spans="1:86" s="229" customFormat="1" ht="15">
      <c r="A13" s="225" t="s">
        <v>303</v>
      </c>
      <c r="B13" s="226" t="s">
        <v>931</v>
      </c>
      <c r="C13" s="227" t="s">
        <v>305</v>
      </c>
      <c r="D13" s="227" t="s">
        <v>277</v>
      </c>
      <c r="E13" s="310">
        <v>1.5593</v>
      </c>
      <c r="F13" s="228">
        <f>F14</f>
        <v>0</v>
      </c>
      <c r="G13" s="228"/>
      <c r="H13" s="228">
        <f aca="true" t="shared" si="0" ref="H13:H61">I13+S13+T13+U13+V13+W13+X13</f>
        <v>1.5593</v>
      </c>
      <c r="I13" s="228">
        <f aca="true" t="shared" si="1" ref="I13:I61">J13+K13+L13+P13+Q13</f>
        <v>1.5593</v>
      </c>
      <c r="J13" s="228" t="s">
        <v>280</v>
      </c>
      <c r="K13" s="228"/>
      <c r="L13" s="228">
        <f aca="true" t="shared" si="2" ref="L13:L61">M13+N13+O13</f>
        <v>0</v>
      </c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>
        <f aca="true" t="shared" si="3" ref="Z13:Z61">AA13+AG13</f>
        <v>0</v>
      </c>
      <c r="AA13" s="228">
        <f aca="true" t="shared" si="4" ref="AA13:AA61">AB13+AE13+AF13</f>
        <v>0</v>
      </c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>
        <f aca="true" t="shared" si="5" ref="AM13:AM61">AN13+AO13+AP13+AQ13+AU13+AV13+AW13+AX13+BC13+BH13</f>
        <v>0</v>
      </c>
      <c r="AN13" s="228"/>
      <c r="AO13" s="228"/>
      <c r="AP13" s="228"/>
      <c r="AQ13" s="228">
        <f aca="true" t="shared" si="6" ref="AQ13:AQ61">AR13+AS13+AT13</f>
        <v>0</v>
      </c>
      <c r="AR13" s="228"/>
      <c r="AS13" s="228"/>
      <c r="AT13" s="228"/>
      <c r="AU13" s="228"/>
      <c r="AV13" s="228"/>
      <c r="AW13" s="228"/>
      <c r="AX13" s="228">
        <f aca="true" t="shared" si="7" ref="AX13:AX61">AY13+AZ13+BA13+BB13</f>
        <v>0</v>
      </c>
      <c r="AY13" s="228"/>
      <c r="AZ13" s="228"/>
      <c r="BA13" s="228"/>
      <c r="BB13" s="228"/>
      <c r="BC13" s="228">
        <f aca="true" t="shared" si="8" ref="BC13:BC61">BD13+BE13+BF13+BG13</f>
        <v>0</v>
      </c>
      <c r="BD13" s="228"/>
      <c r="BE13" s="228"/>
      <c r="BF13" s="228"/>
      <c r="BG13" s="228"/>
      <c r="BH13" s="228">
        <f aca="true" t="shared" si="9" ref="BH13:BH61">BI13+BJ13+BK13+BL13+BM13+BN13+BO13</f>
        <v>0</v>
      </c>
      <c r="BI13" s="228"/>
      <c r="BJ13" s="228"/>
      <c r="BK13" s="228"/>
      <c r="BL13" s="228"/>
      <c r="BM13" s="228"/>
      <c r="BN13" s="228"/>
      <c r="BO13" s="228"/>
      <c r="BP13" s="228">
        <f aca="true" t="shared" si="10" ref="BP13:BP61">BQ13+BR13</f>
        <v>0</v>
      </c>
      <c r="BQ13" s="228"/>
      <c r="BR13" s="228"/>
      <c r="BS13" s="228"/>
      <c r="BT13" s="228">
        <f aca="true" t="shared" si="11" ref="BT13:BT61">BU13+BV13+BW13+BX13</f>
        <v>0</v>
      </c>
      <c r="BU13" s="228"/>
      <c r="BV13" s="228"/>
      <c r="BW13" s="228"/>
      <c r="BX13" s="228"/>
      <c r="BY13" s="228">
        <f aca="true" t="shared" si="12" ref="BY13:BY61">BZ13+CA13+CB13+CC13+CD13</f>
        <v>0</v>
      </c>
      <c r="BZ13" s="228"/>
      <c r="CA13" s="228"/>
      <c r="CB13" s="228"/>
      <c r="CC13" s="228"/>
      <c r="CD13" s="228"/>
      <c r="CE13" s="228"/>
      <c r="CF13" s="228"/>
      <c r="CG13" s="228"/>
      <c r="CH13" s="228"/>
    </row>
    <row r="14" spans="1:86" s="229" customFormat="1" ht="15">
      <c r="A14" s="225" t="s">
        <v>321</v>
      </c>
      <c r="B14" s="226" t="s">
        <v>322</v>
      </c>
      <c r="C14" s="227" t="s">
        <v>323</v>
      </c>
      <c r="D14" s="227" t="s">
        <v>277</v>
      </c>
      <c r="E14" s="310">
        <v>1.5593</v>
      </c>
      <c r="F14" s="228">
        <f>F15</f>
        <v>0</v>
      </c>
      <c r="G14" s="228"/>
      <c r="H14" s="228">
        <f t="shared" si="0"/>
        <v>1.5593</v>
      </c>
      <c r="I14" s="228">
        <f t="shared" si="1"/>
        <v>1.5593</v>
      </c>
      <c r="J14" s="228" t="s">
        <v>280</v>
      </c>
      <c r="K14" s="228"/>
      <c r="L14" s="228">
        <f t="shared" si="2"/>
        <v>0</v>
      </c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>
        <f t="shared" si="3"/>
        <v>0</v>
      </c>
      <c r="AA14" s="228">
        <f t="shared" si="4"/>
        <v>0</v>
      </c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>
        <f t="shared" si="5"/>
        <v>0</v>
      </c>
      <c r="AN14" s="228"/>
      <c r="AO14" s="228"/>
      <c r="AP14" s="228"/>
      <c r="AQ14" s="228">
        <f t="shared" si="6"/>
        <v>0</v>
      </c>
      <c r="AR14" s="228"/>
      <c r="AS14" s="228"/>
      <c r="AT14" s="228"/>
      <c r="AU14" s="228"/>
      <c r="AV14" s="228"/>
      <c r="AW14" s="228"/>
      <c r="AX14" s="228">
        <f t="shared" si="7"/>
        <v>0</v>
      </c>
      <c r="AY14" s="228"/>
      <c r="AZ14" s="228"/>
      <c r="BA14" s="228"/>
      <c r="BB14" s="228"/>
      <c r="BC14" s="228">
        <f t="shared" si="8"/>
        <v>0</v>
      </c>
      <c r="BD14" s="228"/>
      <c r="BE14" s="228"/>
      <c r="BF14" s="228"/>
      <c r="BG14" s="228"/>
      <c r="BH14" s="228">
        <f t="shared" si="9"/>
        <v>0</v>
      </c>
      <c r="BI14" s="228"/>
      <c r="BJ14" s="228"/>
      <c r="BK14" s="228"/>
      <c r="BL14" s="228"/>
      <c r="BM14" s="228"/>
      <c r="BN14" s="228"/>
      <c r="BO14" s="228"/>
      <c r="BP14" s="228">
        <f t="shared" si="10"/>
        <v>0</v>
      </c>
      <c r="BQ14" s="228"/>
      <c r="BR14" s="228"/>
      <c r="BS14" s="228"/>
      <c r="BT14" s="228">
        <f t="shared" si="11"/>
        <v>0</v>
      </c>
      <c r="BU14" s="228"/>
      <c r="BV14" s="228"/>
      <c r="BW14" s="228"/>
      <c r="BX14" s="228"/>
      <c r="BY14" s="228">
        <f t="shared" si="12"/>
        <v>0</v>
      </c>
      <c r="BZ14" s="228"/>
      <c r="CA14" s="228"/>
      <c r="CB14" s="228"/>
      <c r="CC14" s="228"/>
      <c r="CD14" s="228"/>
      <c r="CE14" s="228"/>
      <c r="CF14" s="228"/>
      <c r="CG14" s="228"/>
      <c r="CH14" s="228"/>
    </row>
    <row r="15" spans="1:86" s="316" customFormat="1" ht="15">
      <c r="A15" s="311"/>
      <c r="B15" s="312" t="s">
        <v>324</v>
      </c>
      <c r="C15" s="313"/>
      <c r="D15" s="313" t="s">
        <v>277</v>
      </c>
      <c r="E15" s="314">
        <v>1.5593</v>
      </c>
      <c r="F15" s="315">
        <f>G15</f>
        <v>0</v>
      </c>
      <c r="G15" s="228"/>
      <c r="H15" s="228">
        <f t="shared" si="0"/>
        <v>1.5593</v>
      </c>
      <c r="I15" s="228">
        <f t="shared" si="1"/>
        <v>1.5593</v>
      </c>
      <c r="J15" s="315" t="s">
        <v>280</v>
      </c>
      <c r="K15" s="315"/>
      <c r="L15" s="228">
        <f t="shared" si="2"/>
        <v>0</v>
      </c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228">
        <f t="shared" si="3"/>
        <v>0</v>
      </c>
      <c r="AA15" s="228">
        <f t="shared" si="4"/>
        <v>0</v>
      </c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228">
        <f t="shared" si="5"/>
        <v>0</v>
      </c>
      <c r="AN15" s="315"/>
      <c r="AO15" s="315"/>
      <c r="AP15" s="315"/>
      <c r="AQ15" s="228">
        <f t="shared" si="6"/>
        <v>0</v>
      </c>
      <c r="AR15" s="315"/>
      <c r="AS15" s="315"/>
      <c r="AT15" s="315"/>
      <c r="AU15" s="315"/>
      <c r="AV15" s="315"/>
      <c r="AW15" s="315"/>
      <c r="AX15" s="228">
        <f t="shared" si="7"/>
        <v>0</v>
      </c>
      <c r="AY15" s="315"/>
      <c r="AZ15" s="315"/>
      <c r="BA15" s="315"/>
      <c r="BB15" s="315"/>
      <c r="BC15" s="228">
        <f t="shared" si="8"/>
        <v>0</v>
      </c>
      <c r="BD15" s="315"/>
      <c r="BE15" s="315"/>
      <c r="BF15" s="315"/>
      <c r="BG15" s="315"/>
      <c r="BH15" s="228">
        <f t="shared" si="9"/>
        <v>0</v>
      </c>
      <c r="BI15" s="315"/>
      <c r="BJ15" s="315"/>
      <c r="BK15" s="315"/>
      <c r="BL15" s="315"/>
      <c r="BM15" s="315"/>
      <c r="BN15" s="315"/>
      <c r="BO15" s="315"/>
      <c r="BP15" s="228">
        <f t="shared" si="10"/>
        <v>0</v>
      </c>
      <c r="BQ15" s="315"/>
      <c r="BR15" s="315"/>
      <c r="BS15" s="315"/>
      <c r="BT15" s="228">
        <f t="shared" si="11"/>
        <v>0</v>
      </c>
      <c r="BU15" s="315"/>
      <c r="BV15" s="315"/>
      <c r="BW15" s="315"/>
      <c r="BX15" s="315"/>
      <c r="BY15" s="228">
        <f t="shared" si="12"/>
        <v>0</v>
      </c>
      <c r="BZ15" s="315"/>
      <c r="CA15" s="315"/>
      <c r="CB15" s="315"/>
      <c r="CC15" s="315"/>
      <c r="CD15" s="315"/>
      <c r="CE15" s="315"/>
      <c r="CF15" s="315"/>
      <c r="CG15" s="315"/>
      <c r="CH15" s="315"/>
    </row>
    <row r="16" spans="1:86" s="229" customFormat="1" ht="15">
      <c r="A16" s="225" t="s">
        <v>325</v>
      </c>
      <c r="B16" s="226" t="s">
        <v>326</v>
      </c>
      <c r="C16" s="227" t="s">
        <v>327</v>
      </c>
      <c r="D16" s="227"/>
      <c r="E16" s="310"/>
      <c r="F16" s="228"/>
      <c r="G16" s="228">
        <f>H16+Z16+AM16+BP16+BS16+BT16+BY16</f>
        <v>0</v>
      </c>
      <c r="H16" s="228">
        <f t="shared" si="0"/>
        <v>0</v>
      </c>
      <c r="I16" s="228">
        <f t="shared" si="1"/>
        <v>0</v>
      </c>
      <c r="J16" s="228"/>
      <c r="K16" s="228"/>
      <c r="L16" s="228">
        <f t="shared" si="2"/>
        <v>0</v>
      </c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>
        <f t="shared" si="3"/>
        <v>0</v>
      </c>
      <c r="AA16" s="228">
        <f t="shared" si="4"/>
        <v>0</v>
      </c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>
        <f t="shared" si="5"/>
        <v>0</v>
      </c>
      <c r="AN16" s="228"/>
      <c r="AO16" s="228"/>
      <c r="AP16" s="228"/>
      <c r="AQ16" s="228">
        <f t="shared" si="6"/>
        <v>0</v>
      </c>
      <c r="AR16" s="228"/>
      <c r="AS16" s="228"/>
      <c r="AT16" s="228"/>
      <c r="AU16" s="228"/>
      <c r="AV16" s="228"/>
      <c r="AW16" s="228"/>
      <c r="AX16" s="228">
        <f t="shared" si="7"/>
        <v>0</v>
      </c>
      <c r="AY16" s="228"/>
      <c r="AZ16" s="228"/>
      <c r="BA16" s="228"/>
      <c r="BB16" s="228"/>
      <c r="BC16" s="228">
        <f t="shared" si="8"/>
        <v>0</v>
      </c>
      <c r="BD16" s="228"/>
      <c r="BE16" s="228"/>
      <c r="BF16" s="228"/>
      <c r="BG16" s="228"/>
      <c r="BH16" s="228">
        <f t="shared" si="9"/>
        <v>0</v>
      </c>
      <c r="BI16" s="228"/>
      <c r="BJ16" s="228"/>
      <c r="BK16" s="228"/>
      <c r="BL16" s="228"/>
      <c r="BM16" s="228"/>
      <c r="BN16" s="228"/>
      <c r="BO16" s="228"/>
      <c r="BP16" s="228">
        <f t="shared" si="10"/>
        <v>0</v>
      </c>
      <c r="BQ16" s="228"/>
      <c r="BR16" s="228"/>
      <c r="BS16" s="228"/>
      <c r="BT16" s="228">
        <f t="shared" si="11"/>
        <v>0</v>
      </c>
      <c r="BU16" s="228"/>
      <c r="BV16" s="228"/>
      <c r="BW16" s="228"/>
      <c r="BX16" s="228"/>
      <c r="BY16" s="228">
        <f t="shared" si="12"/>
        <v>0</v>
      </c>
      <c r="BZ16" s="228"/>
      <c r="CA16" s="228"/>
      <c r="CB16" s="228"/>
      <c r="CC16" s="228"/>
      <c r="CD16" s="228"/>
      <c r="CE16" s="228"/>
      <c r="CF16" s="228"/>
      <c r="CG16" s="228"/>
      <c r="CH16" s="228"/>
    </row>
    <row r="17" spans="1:86" s="309" customFormat="1" ht="15">
      <c r="A17" s="304" t="s">
        <v>328</v>
      </c>
      <c r="B17" s="305" t="s">
        <v>929</v>
      </c>
      <c r="C17" s="306" t="s">
        <v>330</v>
      </c>
      <c r="D17" s="306" t="s">
        <v>331</v>
      </c>
      <c r="E17" s="317">
        <v>67.1686</v>
      </c>
      <c r="F17" s="318">
        <f>F18+F19+F23+F24</f>
        <v>0</v>
      </c>
      <c r="G17" s="308">
        <f>H17+Z17+AM17+BP17+BS17+BT17+BY17</f>
        <v>67.1686</v>
      </c>
      <c r="H17" s="308">
        <f t="shared" si="0"/>
        <v>50.1286</v>
      </c>
      <c r="I17" s="308">
        <f t="shared" si="1"/>
        <v>50.1286</v>
      </c>
      <c r="J17" s="308">
        <f>J19+J23+J24</f>
        <v>50.1286</v>
      </c>
      <c r="K17" s="308">
        <f>K19+K23+K24</f>
        <v>0</v>
      </c>
      <c r="L17" s="308">
        <f t="shared" si="2"/>
        <v>0</v>
      </c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>
        <f t="shared" si="3"/>
        <v>0</v>
      </c>
      <c r="AA17" s="308">
        <f t="shared" si="4"/>
        <v>0</v>
      </c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>
        <v>17.04</v>
      </c>
      <c r="AN17" s="308" t="s">
        <v>337</v>
      </c>
      <c r="AO17" s="308"/>
      <c r="AP17" s="308" t="s">
        <v>338</v>
      </c>
      <c r="AQ17" s="308">
        <f t="shared" si="6"/>
        <v>0</v>
      </c>
      <c r="AR17" s="308"/>
      <c r="AS17" s="308"/>
      <c r="AT17" s="308"/>
      <c r="AU17" s="308" t="s">
        <v>339</v>
      </c>
      <c r="AV17" s="308"/>
      <c r="AW17" s="308"/>
      <c r="AX17" s="308">
        <f t="shared" si="7"/>
        <v>0.529</v>
      </c>
      <c r="AY17" s="308"/>
      <c r="AZ17" s="308"/>
      <c r="BA17" s="308"/>
      <c r="BB17" s="308" t="s">
        <v>340</v>
      </c>
      <c r="BC17" s="308">
        <f t="shared" si="8"/>
        <v>0</v>
      </c>
      <c r="BD17" s="308"/>
      <c r="BE17" s="308"/>
      <c r="BF17" s="308"/>
      <c r="BG17" s="308"/>
      <c r="BH17" s="308">
        <f t="shared" si="9"/>
        <v>5.7307</v>
      </c>
      <c r="BI17" s="308"/>
      <c r="BJ17" s="308"/>
      <c r="BK17" s="308"/>
      <c r="BL17" s="308" t="s">
        <v>341</v>
      </c>
      <c r="BM17" s="308"/>
      <c r="BN17" s="308"/>
      <c r="BO17" s="308"/>
      <c r="BP17" s="308"/>
      <c r="BQ17" s="308"/>
      <c r="BR17" s="308" t="s">
        <v>342</v>
      </c>
      <c r="BS17" s="308"/>
      <c r="BT17" s="308">
        <f t="shared" si="11"/>
        <v>0</v>
      </c>
      <c r="BU17" s="308"/>
      <c r="BV17" s="308"/>
      <c r="BW17" s="308"/>
      <c r="BX17" s="308"/>
      <c r="BY17" s="308">
        <f t="shared" si="12"/>
        <v>0</v>
      </c>
      <c r="BZ17" s="308"/>
      <c r="CA17" s="308"/>
      <c r="CB17" s="308"/>
      <c r="CC17" s="308"/>
      <c r="CD17" s="308"/>
      <c r="CE17" s="308"/>
      <c r="CF17" s="308"/>
      <c r="CG17" s="308"/>
      <c r="CH17" s="308"/>
    </row>
    <row r="18" spans="1:86" s="229" customFormat="1" ht="15">
      <c r="A18" s="225" t="s">
        <v>343</v>
      </c>
      <c r="B18" s="226" t="s">
        <v>344</v>
      </c>
      <c r="C18" s="227" t="s">
        <v>345</v>
      </c>
      <c r="D18" s="227"/>
      <c r="E18" s="310"/>
      <c r="F18" s="228"/>
      <c r="G18" s="228">
        <f>H18+Z18+AM18+BP18+BS18+BT18+BY18</f>
        <v>0</v>
      </c>
      <c r="H18" s="228">
        <f t="shared" si="0"/>
        <v>0</v>
      </c>
      <c r="I18" s="228">
        <f t="shared" si="1"/>
        <v>0</v>
      </c>
      <c r="J18" s="228"/>
      <c r="K18" s="228"/>
      <c r="L18" s="228">
        <f t="shared" si="2"/>
        <v>0</v>
      </c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>
        <f t="shared" si="3"/>
        <v>0</v>
      </c>
      <c r="AA18" s="228">
        <f t="shared" si="4"/>
        <v>0</v>
      </c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>
        <f t="shared" si="5"/>
        <v>0</v>
      </c>
      <c r="AN18" s="228"/>
      <c r="AO18" s="228"/>
      <c r="AP18" s="228"/>
      <c r="AQ18" s="228">
        <f t="shared" si="6"/>
        <v>0</v>
      </c>
      <c r="AR18" s="228"/>
      <c r="AS18" s="228"/>
      <c r="AT18" s="228"/>
      <c r="AU18" s="228"/>
      <c r="AV18" s="228"/>
      <c r="AW18" s="228"/>
      <c r="AX18" s="228">
        <f t="shared" si="7"/>
        <v>0</v>
      </c>
      <c r="AY18" s="228"/>
      <c r="AZ18" s="228"/>
      <c r="BA18" s="228"/>
      <c r="BB18" s="228"/>
      <c r="BC18" s="228">
        <f t="shared" si="8"/>
        <v>0</v>
      </c>
      <c r="BD18" s="228"/>
      <c r="BE18" s="228"/>
      <c r="BF18" s="228"/>
      <c r="BG18" s="228"/>
      <c r="BH18" s="228">
        <f t="shared" si="9"/>
        <v>0</v>
      </c>
      <c r="BI18" s="228"/>
      <c r="BJ18" s="228"/>
      <c r="BK18" s="228"/>
      <c r="BL18" s="228"/>
      <c r="BM18" s="228"/>
      <c r="BN18" s="228"/>
      <c r="BO18" s="228"/>
      <c r="BP18" s="228">
        <f t="shared" si="10"/>
        <v>0</v>
      </c>
      <c r="BQ18" s="228"/>
      <c r="BR18" s="228"/>
      <c r="BS18" s="228"/>
      <c r="BT18" s="228">
        <f t="shared" si="11"/>
        <v>0</v>
      </c>
      <c r="BU18" s="228"/>
      <c r="BV18" s="228"/>
      <c r="BW18" s="228"/>
      <c r="BX18" s="228"/>
      <c r="BY18" s="228">
        <f t="shared" si="12"/>
        <v>0</v>
      </c>
      <c r="BZ18" s="228"/>
      <c r="CA18" s="228"/>
      <c r="CB18" s="228"/>
      <c r="CC18" s="228"/>
      <c r="CD18" s="228"/>
      <c r="CE18" s="228"/>
      <c r="CF18" s="228"/>
      <c r="CG18" s="228"/>
      <c r="CH18" s="228"/>
    </row>
    <row r="19" spans="1:86" s="229" customFormat="1" ht="30">
      <c r="A19" s="225" t="s">
        <v>346</v>
      </c>
      <c r="B19" s="226" t="s">
        <v>347</v>
      </c>
      <c r="C19" s="319" t="s">
        <v>348</v>
      </c>
      <c r="D19" s="319" t="s">
        <v>349</v>
      </c>
      <c r="E19" s="320">
        <v>50.1286</v>
      </c>
      <c r="F19" s="321">
        <f>F20</f>
        <v>0</v>
      </c>
      <c r="G19" s="228"/>
      <c r="H19" s="228">
        <f t="shared" si="0"/>
        <v>50.1286</v>
      </c>
      <c r="I19" s="228">
        <f t="shared" si="1"/>
        <v>50.1286</v>
      </c>
      <c r="J19" s="228">
        <v>50.1286</v>
      </c>
      <c r="K19" s="228"/>
      <c r="L19" s="228">
        <f t="shared" si="2"/>
        <v>0</v>
      </c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>
        <f t="shared" si="3"/>
        <v>0</v>
      </c>
      <c r="AA19" s="228">
        <f t="shared" si="4"/>
        <v>0</v>
      </c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>
        <f t="shared" si="5"/>
        <v>0</v>
      </c>
      <c r="AN19" s="228"/>
      <c r="AO19" s="228"/>
      <c r="AP19" s="228"/>
      <c r="AQ19" s="228">
        <f t="shared" si="6"/>
        <v>0</v>
      </c>
      <c r="AR19" s="228"/>
      <c r="AS19" s="228"/>
      <c r="AT19" s="228"/>
      <c r="AU19" s="228"/>
      <c r="AV19" s="228"/>
      <c r="AW19" s="228"/>
      <c r="AX19" s="228">
        <f t="shared" si="7"/>
        <v>0</v>
      </c>
      <c r="AY19" s="228"/>
      <c r="AZ19" s="228"/>
      <c r="BA19" s="228"/>
      <c r="BB19" s="228"/>
      <c r="BC19" s="228">
        <f t="shared" si="8"/>
        <v>0</v>
      </c>
      <c r="BD19" s="228"/>
      <c r="BE19" s="228"/>
      <c r="BF19" s="228"/>
      <c r="BG19" s="228"/>
      <c r="BH19" s="228">
        <f t="shared" si="9"/>
        <v>0</v>
      </c>
      <c r="BI19" s="228"/>
      <c r="BJ19" s="228"/>
      <c r="BK19" s="228"/>
      <c r="BL19" s="228"/>
      <c r="BM19" s="228"/>
      <c r="BN19" s="228"/>
      <c r="BO19" s="228"/>
      <c r="BP19" s="228">
        <f t="shared" si="10"/>
        <v>0</v>
      </c>
      <c r="BQ19" s="228"/>
      <c r="BR19" s="228"/>
      <c r="BS19" s="228"/>
      <c r="BT19" s="228">
        <f t="shared" si="11"/>
        <v>0</v>
      </c>
      <c r="BU19" s="228"/>
      <c r="BV19" s="228"/>
      <c r="BW19" s="228"/>
      <c r="BX19" s="228"/>
      <c r="BY19" s="228">
        <f t="shared" si="12"/>
        <v>0</v>
      </c>
      <c r="BZ19" s="228"/>
      <c r="CA19" s="228"/>
      <c r="CB19" s="228"/>
      <c r="CC19" s="228"/>
      <c r="CD19" s="228"/>
      <c r="CE19" s="228"/>
      <c r="CF19" s="228"/>
      <c r="CG19" s="228"/>
      <c r="CH19" s="228"/>
    </row>
    <row r="20" spans="1:86" s="316" customFormat="1" ht="15">
      <c r="A20" s="311"/>
      <c r="B20" s="312" t="s">
        <v>350</v>
      </c>
      <c r="C20" s="322"/>
      <c r="D20" s="322" t="s">
        <v>354</v>
      </c>
      <c r="E20" s="320">
        <v>50.1286</v>
      </c>
      <c r="F20" s="321">
        <f>G20</f>
        <v>0</v>
      </c>
      <c r="G20" s="228"/>
      <c r="H20" s="228">
        <f t="shared" si="0"/>
        <v>50.1286</v>
      </c>
      <c r="I20" s="228">
        <f t="shared" si="1"/>
        <v>50.1286</v>
      </c>
      <c r="J20" s="228">
        <v>50.1286</v>
      </c>
      <c r="K20" s="315"/>
      <c r="L20" s="228">
        <f t="shared" si="2"/>
        <v>0</v>
      </c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228">
        <f t="shared" si="3"/>
        <v>0</v>
      </c>
      <c r="AA20" s="228">
        <f t="shared" si="4"/>
        <v>0</v>
      </c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228">
        <f t="shared" si="5"/>
        <v>0</v>
      </c>
      <c r="AN20" s="315"/>
      <c r="AO20" s="315"/>
      <c r="AP20" s="315"/>
      <c r="AQ20" s="228">
        <f t="shared" si="6"/>
        <v>0</v>
      </c>
      <c r="AR20" s="315"/>
      <c r="AS20" s="315"/>
      <c r="AT20" s="315"/>
      <c r="AU20" s="315"/>
      <c r="AV20" s="315"/>
      <c r="AW20" s="315"/>
      <c r="AX20" s="228">
        <f t="shared" si="7"/>
        <v>0</v>
      </c>
      <c r="AY20" s="315"/>
      <c r="AZ20" s="315"/>
      <c r="BA20" s="315"/>
      <c r="BB20" s="315"/>
      <c r="BC20" s="228">
        <f t="shared" si="8"/>
        <v>0</v>
      </c>
      <c r="BD20" s="315"/>
      <c r="BE20" s="315"/>
      <c r="BF20" s="315"/>
      <c r="BG20" s="315"/>
      <c r="BH20" s="228">
        <f t="shared" si="9"/>
        <v>0</v>
      </c>
      <c r="BI20" s="315"/>
      <c r="BJ20" s="315"/>
      <c r="BK20" s="315"/>
      <c r="BL20" s="315"/>
      <c r="BM20" s="315"/>
      <c r="BN20" s="315"/>
      <c r="BO20" s="315"/>
      <c r="BP20" s="228">
        <f t="shared" si="10"/>
        <v>0</v>
      </c>
      <c r="BQ20" s="315"/>
      <c r="BR20" s="315"/>
      <c r="BS20" s="315"/>
      <c r="BT20" s="228">
        <f t="shared" si="11"/>
        <v>0</v>
      </c>
      <c r="BU20" s="315"/>
      <c r="BV20" s="315"/>
      <c r="BW20" s="315"/>
      <c r="BX20" s="315"/>
      <c r="BY20" s="228">
        <f t="shared" si="12"/>
        <v>0</v>
      </c>
      <c r="BZ20" s="315"/>
      <c r="CA20" s="315"/>
      <c r="CB20" s="315"/>
      <c r="CC20" s="315"/>
      <c r="CD20" s="315"/>
      <c r="CE20" s="315"/>
      <c r="CF20" s="315"/>
      <c r="CG20" s="315"/>
      <c r="CH20" s="315"/>
    </row>
    <row r="21" spans="1:86" s="229" customFormat="1" ht="15">
      <c r="A21" s="225" t="s">
        <v>351</v>
      </c>
      <c r="B21" s="226" t="s">
        <v>352</v>
      </c>
      <c r="C21" s="319" t="s">
        <v>353</v>
      </c>
      <c r="D21" s="322" t="s">
        <v>354</v>
      </c>
      <c r="E21" s="320">
        <v>50.1286</v>
      </c>
      <c r="F21" s="321">
        <f>F22</f>
        <v>0</v>
      </c>
      <c r="G21" s="228"/>
      <c r="H21" s="228">
        <f t="shared" si="0"/>
        <v>50.1286</v>
      </c>
      <c r="I21" s="228">
        <f t="shared" si="1"/>
        <v>50.1286</v>
      </c>
      <c r="J21" s="228">
        <v>50.1286</v>
      </c>
      <c r="K21" s="228"/>
      <c r="L21" s="228">
        <f t="shared" si="2"/>
        <v>0</v>
      </c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>
        <f t="shared" si="3"/>
        <v>0</v>
      </c>
      <c r="AA21" s="228">
        <f t="shared" si="4"/>
        <v>0</v>
      </c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>
        <f t="shared" si="5"/>
        <v>0</v>
      </c>
      <c r="AN21" s="228"/>
      <c r="AO21" s="228"/>
      <c r="AP21" s="228"/>
      <c r="AQ21" s="228">
        <f t="shared" si="6"/>
        <v>0</v>
      </c>
      <c r="AR21" s="228"/>
      <c r="AS21" s="228"/>
      <c r="AT21" s="228"/>
      <c r="AU21" s="228"/>
      <c r="AV21" s="228"/>
      <c r="AW21" s="228"/>
      <c r="AX21" s="228">
        <f t="shared" si="7"/>
        <v>0</v>
      </c>
      <c r="AY21" s="228"/>
      <c r="AZ21" s="228"/>
      <c r="BA21" s="228"/>
      <c r="BB21" s="228"/>
      <c r="BC21" s="228">
        <f t="shared" si="8"/>
        <v>0</v>
      </c>
      <c r="BD21" s="228"/>
      <c r="BE21" s="228"/>
      <c r="BF21" s="228"/>
      <c r="BG21" s="228"/>
      <c r="BH21" s="228">
        <f t="shared" si="9"/>
        <v>0</v>
      </c>
      <c r="BI21" s="228"/>
      <c r="BJ21" s="228"/>
      <c r="BK21" s="228"/>
      <c r="BL21" s="228"/>
      <c r="BM21" s="228"/>
      <c r="BN21" s="228"/>
      <c r="BO21" s="228"/>
      <c r="BP21" s="228">
        <f t="shared" si="10"/>
        <v>0</v>
      </c>
      <c r="BQ21" s="228"/>
      <c r="BR21" s="228"/>
      <c r="BS21" s="228"/>
      <c r="BT21" s="228">
        <f t="shared" si="11"/>
        <v>0</v>
      </c>
      <c r="BU21" s="228"/>
      <c r="BV21" s="228"/>
      <c r="BW21" s="228"/>
      <c r="BX21" s="228"/>
      <c r="BY21" s="228">
        <f t="shared" si="12"/>
        <v>0</v>
      </c>
      <c r="BZ21" s="228"/>
      <c r="CA21" s="228"/>
      <c r="CB21" s="228"/>
      <c r="CC21" s="228"/>
      <c r="CD21" s="228"/>
      <c r="CE21" s="228"/>
      <c r="CF21" s="228"/>
      <c r="CG21" s="228"/>
      <c r="CH21" s="228"/>
    </row>
    <row r="22" spans="1:86" s="316" customFormat="1" ht="15">
      <c r="A22" s="311"/>
      <c r="B22" s="312" t="s">
        <v>350</v>
      </c>
      <c r="C22" s="322"/>
      <c r="D22" s="322" t="s">
        <v>354</v>
      </c>
      <c r="E22" s="323">
        <v>50.1286</v>
      </c>
      <c r="F22" s="324">
        <f>G22</f>
        <v>0</v>
      </c>
      <c r="G22" s="228"/>
      <c r="H22" s="228">
        <f t="shared" si="0"/>
        <v>50.1286</v>
      </c>
      <c r="I22" s="228">
        <f t="shared" si="1"/>
        <v>50.1286</v>
      </c>
      <c r="J22" s="315">
        <v>50.1286</v>
      </c>
      <c r="K22" s="315"/>
      <c r="L22" s="228">
        <f t="shared" si="2"/>
        <v>0</v>
      </c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228">
        <f t="shared" si="3"/>
        <v>0</v>
      </c>
      <c r="AA22" s="228">
        <f t="shared" si="4"/>
        <v>0</v>
      </c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228">
        <f t="shared" si="5"/>
        <v>0</v>
      </c>
      <c r="AN22" s="315"/>
      <c r="AO22" s="315"/>
      <c r="AP22" s="315"/>
      <c r="AQ22" s="228">
        <f t="shared" si="6"/>
        <v>0</v>
      </c>
      <c r="AR22" s="315"/>
      <c r="AS22" s="315"/>
      <c r="AT22" s="315"/>
      <c r="AU22" s="315"/>
      <c r="AV22" s="315"/>
      <c r="AW22" s="315"/>
      <c r="AX22" s="228">
        <f t="shared" si="7"/>
        <v>0</v>
      </c>
      <c r="AY22" s="315"/>
      <c r="AZ22" s="315"/>
      <c r="BA22" s="315"/>
      <c r="BB22" s="315"/>
      <c r="BC22" s="228">
        <f t="shared" si="8"/>
        <v>0</v>
      </c>
      <c r="BD22" s="315"/>
      <c r="BE22" s="315"/>
      <c r="BF22" s="315"/>
      <c r="BG22" s="315"/>
      <c r="BH22" s="228">
        <f t="shared" si="9"/>
        <v>0</v>
      </c>
      <c r="BI22" s="315"/>
      <c r="BJ22" s="315"/>
      <c r="BK22" s="315"/>
      <c r="BL22" s="315"/>
      <c r="BM22" s="315"/>
      <c r="BN22" s="315"/>
      <c r="BO22" s="315"/>
      <c r="BP22" s="228">
        <f t="shared" si="10"/>
        <v>0</v>
      </c>
      <c r="BQ22" s="315"/>
      <c r="BR22" s="315"/>
      <c r="BS22" s="315"/>
      <c r="BT22" s="228">
        <f t="shared" si="11"/>
        <v>0</v>
      </c>
      <c r="BU22" s="315"/>
      <c r="BV22" s="315"/>
      <c r="BW22" s="315"/>
      <c r="BX22" s="315"/>
      <c r="BY22" s="228">
        <f t="shared" si="12"/>
        <v>0</v>
      </c>
      <c r="BZ22" s="315"/>
      <c r="CA22" s="315"/>
      <c r="CB22" s="315"/>
      <c r="CC22" s="315"/>
      <c r="CD22" s="315"/>
      <c r="CE22" s="315"/>
      <c r="CF22" s="315"/>
      <c r="CG22" s="315"/>
      <c r="CH22" s="315"/>
    </row>
    <row r="23" spans="1:86" s="229" customFormat="1" ht="15">
      <c r="A23" s="225" t="s">
        <v>356</v>
      </c>
      <c r="B23" s="226" t="s">
        <v>357</v>
      </c>
      <c r="C23" s="319" t="s">
        <v>358</v>
      </c>
      <c r="D23" s="319" t="s">
        <v>915</v>
      </c>
      <c r="E23" s="320">
        <v>0</v>
      </c>
      <c r="F23" s="321"/>
      <c r="G23" s="228"/>
      <c r="H23" s="228">
        <f t="shared" si="0"/>
        <v>0</v>
      </c>
      <c r="I23" s="228">
        <f t="shared" si="1"/>
        <v>0</v>
      </c>
      <c r="J23" s="228" t="s">
        <v>915</v>
      </c>
      <c r="K23" s="228"/>
      <c r="L23" s="228">
        <f t="shared" si="2"/>
        <v>0</v>
      </c>
      <c r="M23" s="228" t="s">
        <v>915</v>
      </c>
      <c r="N23" s="228"/>
      <c r="O23" s="228"/>
      <c r="P23" s="228" t="s">
        <v>915</v>
      </c>
      <c r="Q23" s="228" t="s">
        <v>915</v>
      </c>
      <c r="R23" s="228"/>
      <c r="S23" s="228"/>
      <c r="T23" s="228"/>
      <c r="U23" s="228"/>
      <c r="V23" s="228"/>
      <c r="W23" s="228"/>
      <c r="X23" s="228"/>
      <c r="Y23" s="228"/>
      <c r="Z23" s="228">
        <f t="shared" si="3"/>
        <v>0</v>
      </c>
      <c r="AA23" s="228">
        <f t="shared" si="4"/>
        <v>0</v>
      </c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>
        <f t="shared" si="5"/>
        <v>0</v>
      </c>
      <c r="AN23" s="228"/>
      <c r="AO23" s="228"/>
      <c r="AP23" s="228"/>
      <c r="AQ23" s="228">
        <f t="shared" si="6"/>
        <v>0</v>
      </c>
      <c r="AR23" s="228"/>
      <c r="AS23" s="228"/>
      <c r="AT23" s="228"/>
      <c r="AU23" s="228"/>
      <c r="AV23" s="228"/>
      <c r="AW23" s="228"/>
      <c r="AX23" s="228">
        <f t="shared" si="7"/>
        <v>0</v>
      </c>
      <c r="AY23" s="228"/>
      <c r="AZ23" s="228"/>
      <c r="BA23" s="228"/>
      <c r="BB23" s="228"/>
      <c r="BC23" s="228">
        <f t="shared" si="8"/>
        <v>0</v>
      </c>
      <c r="BD23" s="228"/>
      <c r="BE23" s="228"/>
      <c r="BF23" s="228"/>
      <c r="BG23" s="228"/>
      <c r="BH23" s="228">
        <f t="shared" si="9"/>
        <v>0</v>
      </c>
      <c r="BI23" s="228"/>
      <c r="BJ23" s="228"/>
      <c r="BK23" s="228"/>
      <c r="BL23" s="228"/>
      <c r="BM23" s="228"/>
      <c r="BN23" s="228"/>
      <c r="BO23" s="228"/>
      <c r="BP23" s="228">
        <f t="shared" si="10"/>
        <v>0</v>
      </c>
      <c r="BQ23" s="228"/>
      <c r="BR23" s="228"/>
      <c r="BS23" s="228"/>
      <c r="BT23" s="228">
        <f t="shared" si="11"/>
        <v>0</v>
      </c>
      <c r="BU23" s="228"/>
      <c r="BV23" s="228"/>
      <c r="BW23" s="228"/>
      <c r="BX23" s="228"/>
      <c r="BY23" s="228">
        <f t="shared" si="12"/>
        <v>0</v>
      </c>
      <c r="BZ23" s="228"/>
      <c r="CA23" s="228"/>
      <c r="CB23" s="228"/>
      <c r="CC23" s="228"/>
      <c r="CD23" s="228"/>
      <c r="CE23" s="228"/>
      <c r="CF23" s="228"/>
      <c r="CG23" s="228"/>
      <c r="CH23" s="228"/>
    </row>
    <row r="24" spans="1:86" s="229" customFormat="1" ht="30">
      <c r="A24" s="225" t="s">
        <v>365</v>
      </c>
      <c r="B24" s="226" t="s">
        <v>366</v>
      </c>
      <c r="C24" s="319" t="s">
        <v>367</v>
      </c>
      <c r="D24" s="319" t="s">
        <v>368</v>
      </c>
      <c r="E24" s="320">
        <v>17.04</v>
      </c>
      <c r="F24" s="321">
        <f>F25</f>
        <v>0</v>
      </c>
      <c r="G24" s="228"/>
      <c r="H24" s="228">
        <f t="shared" si="0"/>
        <v>0</v>
      </c>
      <c r="I24" s="228">
        <f t="shared" si="1"/>
        <v>0</v>
      </c>
      <c r="J24" s="228"/>
      <c r="K24" s="228"/>
      <c r="L24" s="228">
        <f t="shared" si="2"/>
        <v>0</v>
      </c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>
        <f t="shared" si="3"/>
        <v>0</v>
      </c>
      <c r="AA24" s="228">
        <f t="shared" si="4"/>
        <v>0</v>
      </c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>
        <f t="shared" si="5"/>
        <v>17.04</v>
      </c>
      <c r="AN24" s="228">
        <v>17.04</v>
      </c>
      <c r="AO24" s="228"/>
      <c r="AP24" s="228"/>
      <c r="AQ24" s="228">
        <f t="shared" si="6"/>
        <v>0</v>
      </c>
      <c r="AR24" s="228"/>
      <c r="AS24" s="228"/>
      <c r="AT24" s="228"/>
      <c r="AU24" s="228"/>
      <c r="AV24" s="228"/>
      <c r="AW24" s="228"/>
      <c r="AX24" s="228">
        <f t="shared" si="7"/>
        <v>0</v>
      </c>
      <c r="AY24" s="228"/>
      <c r="AZ24" s="228"/>
      <c r="BA24" s="228"/>
      <c r="BB24" s="228"/>
      <c r="BC24" s="228">
        <f t="shared" si="8"/>
        <v>0</v>
      </c>
      <c r="BD24" s="228"/>
      <c r="BE24" s="228"/>
      <c r="BF24" s="228"/>
      <c r="BG24" s="228"/>
      <c r="BH24" s="228">
        <f t="shared" si="9"/>
        <v>0</v>
      </c>
      <c r="BI24" s="228"/>
      <c r="BJ24" s="228"/>
      <c r="BK24" s="228"/>
      <c r="BL24" s="228"/>
      <c r="BM24" s="228"/>
      <c r="BN24" s="228"/>
      <c r="BO24" s="228"/>
      <c r="BP24" s="228">
        <f t="shared" si="10"/>
        <v>0</v>
      </c>
      <c r="BQ24" s="228"/>
      <c r="BR24" s="228"/>
      <c r="BS24" s="228"/>
      <c r="BT24" s="228">
        <f t="shared" si="11"/>
        <v>0</v>
      </c>
      <c r="BU24" s="228"/>
      <c r="BV24" s="228"/>
      <c r="BW24" s="228"/>
      <c r="BX24" s="228"/>
      <c r="BY24" s="228">
        <f t="shared" si="12"/>
        <v>0</v>
      </c>
      <c r="BZ24" s="228"/>
      <c r="CA24" s="228"/>
      <c r="CB24" s="228"/>
      <c r="CC24" s="228"/>
      <c r="CD24" s="228"/>
      <c r="CE24" s="228"/>
      <c r="CF24" s="228"/>
      <c r="CG24" s="228"/>
      <c r="CH24" s="228"/>
    </row>
    <row r="25" spans="1:86" s="316" customFormat="1" ht="15">
      <c r="A25" s="311"/>
      <c r="B25" s="312" t="s">
        <v>375</v>
      </c>
      <c r="C25" s="322"/>
      <c r="D25" s="322"/>
      <c r="E25" s="323">
        <v>17.04</v>
      </c>
      <c r="F25" s="324">
        <f>G25</f>
        <v>0</v>
      </c>
      <c r="G25" s="228"/>
      <c r="H25" s="228">
        <f t="shared" si="0"/>
        <v>0</v>
      </c>
      <c r="I25" s="228">
        <f t="shared" si="1"/>
        <v>0</v>
      </c>
      <c r="J25" s="315"/>
      <c r="K25" s="315"/>
      <c r="L25" s="228">
        <f t="shared" si="2"/>
        <v>0</v>
      </c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228">
        <f t="shared" si="3"/>
        <v>0</v>
      </c>
      <c r="AA25" s="228">
        <f t="shared" si="4"/>
        <v>0</v>
      </c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228">
        <f t="shared" si="5"/>
        <v>17.04</v>
      </c>
      <c r="AN25" s="228">
        <v>17.04</v>
      </c>
      <c r="AO25" s="315"/>
      <c r="AP25" s="315"/>
      <c r="AQ25" s="228">
        <f t="shared" si="6"/>
        <v>0</v>
      </c>
      <c r="AR25" s="315"/>
      <c r="AS25" s="315"/>
      <c r="AT25" s="315"/>
      <c r="AU25" s="315"/>
      <c r="AV25" s="315"/>
      <c r="AW25" s="315"/>
      <c r="AX25" s="228">
        <f t="shared" si="7"/>
        <v>0</v>
      </c>
      <c r="AY25" s="315"/>
      <c r="AZ25" s="315"/>
      <c r="BA25" s="315"/>
      <c r="BB25" s="315"/>
      <c r="BC25" s="228">
        <f t="shared" si="8"/>
        <v>0</v>
      </c>
      <c r="BD25" s="315"/>
      <c r="BE25" s="315"/>
      <c r="BF25" s="315"/>
      <c r="BG25" s="315"/>
      <c r="BH25" s="228">
        <f t="shared" si="9"/>
        <v>0</v>
      </c>
      <c r="BI25" s="315"/>
      <c r="BJ25" s="315"/>
      <c r="BK25" s="315"/>
      <c r="BL25" s="315"/>
      <c r="BM25" s="315"/>
      <c r="BN25" s="315"/>
      <c r="BO25" s="315"/>
      <c r="BP25" s="228">
        <f t="shared" si="10"/>
        <v>0</v>
      </c>
      <c r="BQ25" s="315"/>
      <c r="BR25" s="315"/>
      <c r="BS25" s="315"/>
      <c r="BT25" s="228">
        <f t="shared" si="11"/>
        <v>0</v>
      </c>
      <c r="BU25" s="315"/>
      <c r="BV25" s="315"/>
      <c r="BW25" s="315"/>
      <c r="BX25" s="315"/>
      <c r="BY25" s="228">
        <f t="shared" si="12"/>
        <v>0</v>
      </c>
      <c r="BZ25" s="315"/>
      <c r="CA25" s="315"/>
      <c r="CB25" s="315"/>
      <c r="CC25" s="315"/>
      <c r="CD25" s="315"/>
      <c r="CE25" s="315"/>
      <c r="CF25" s="315"/>
      <c r="CG25" s="315"/>
      <c r="CH25" s="315"/>
    </row>
    <row r="26" spans="1:86" s="309" customFormat="1" ht="14.25">
      <c r="A26" s="304" t="s">
        <v>466</v>
      </c>
      <c r="B26" s="305" t="s">
        <v>932</v>
      </c>
      <c r="C26" s="325" t="s">
        <v>468</v>
      </c>
      <c r="D26" s="325" t="s">
        <v>327</v>
      </c>
      <c r="E26" s="326">
        <v>5.014</v>
      </c>
      <c r="F26" s="327">
        <f>F27+F29</f>
        <v>0</v>
      </c>
      <c r="G26" s="308">
        <f>H26+Z26+AM26+BP26+BS26+BT26+BY26</f>
        <v>5.014</v>
      </c>
      <c r="H26" s="308">
        <f t="shared" si="0"/>
        <v>0.57</v>
      </c>
      <c r="I26" s="308">
        <f t="shared" si="1"/>
        <v>0.57</v>
      </c>
      <c r="J26" s="308"/>
      <c r="K26" s="308"/>
      <c r="L26" s="308">
        <f t="shared" si="2"/>
        <v>0</v>
      </c>
      <c r="M26" s="308"/>
      <c r="N26" s="308"/>
      <c r="O26" s="308"/>
      <c r="P26" s="308"/>
      <c r="Q26" s="308">
        <f>Q27+Q29</f>
        <v>0.57</v>
      </c>
      <c r="R26" s="308"/>
      <c r="S26" s="308"/>
      <c r="T26" s="308"/>
      <c r="U26" s="308"/>
      <c r="V26" s="308"/>
      <c r="W26" s="308"/>
      <c r="X26" s="308"/>
      <c r="Y26" s="308"/>
      <c r="Z26" s="308"/>
      <c r="AA26" s="308">
        <f t="shared" si="4"/>
        <v>9.12</v>
      </c>
      <c r="AB26" s="308" t="s">
        <v>470</v>
      </c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>
        <v>4.444</v>
      </c>
      <c r="AN26" s="308"/>
      <c r="AO26" s="308"/>
      <c r="AP26" s="308"/>
      <c r="AQ26" s="308">
        <f t="shared" si="6"/>
        <v>0</v>
      </c>
      <c r="AR26" s="308"/>
      <c r="AS26" s="308"/>
      <c r="AT26" s="308"/>
      <c r="AU26" s="308" t="s">
        <v>474</v>
      </c>
      <c r="AV26" s="308" t="s">
        <v>475</v>
      </c>
      <c r="AW26" s="308" t="s">
        <v>476</v>
      </c>
      <c r="AX26" s="308">
        <f t="shared" si="7"/>
        <v>0</v>
      </c>
      <c r="AY26" s="308"/>
      <c r="AZ26" s="308"/>
      <c r="BA26" s="308"/>
      <c r="BB26" s="308"/>
      <c r="BC26" s="308">
        <f t="shared" si="8"/>
        <v>0</v>
      </c>
      <c r="BD26" s="308"/>
      <c r="BE26" s="308"/>
      <c r="BF26" s="308"/>
      <c r="BG26" s="308"/>
      <c r="BH26" s="308">
        <f t="shared" si="9"/>
        <v>0.21</v>
      </c>
      <c r="BI26" s="308" t="s">
        <v>477</v>
      </c>
      <c r="BJ26" s="308"/>
      <c r="BK26" s="308"/>
      <c r="BL26" s="308"/>
      <c r="BM26" s="308"/>
      <c r="BN26" s="308"/>
      <c r="BO26" s="308"/>
      <c r="BP26" s="308"/>
      <c r="BQ26" s="308"/>
      <c r="BR26" s="308" t="s">
        <v>478</v>
      </c>
      <c r="BS26" s="308"/>
      <c r="BT26" s="308">
        <f t="shared" si="11"/>
        <v>0</v>
      </c>
      <c r="BU26" s="308"/>
      <c r="BV26" s="308"/>
      <c r="BW26" s="308"/>
      <c r="BX26" s="308"/>
      <c r="BY26" s="308"/>
      <c r="BZ26" s="308"/>
      <c r="CA26" s="308"/>
      <c r="CB26" s="308"/>
      <c r="CC26" s="308" t="s">
        <v>479</v>
      </c>
      <c r="CD26" s="308"/>
      <c r="CE26" s="308"/>
      <c r="CF26" s="308"/>
      <c r="CG26" s="308"/>
      <c r="CH26" s="308"/>
    </row>
    <row r="27" spans="1:86" s="229" customFormat="1" ht="15">
      <c r="A27" s="225" t="s">
        <v>510</v>
      </c>
      <c r="B27" s="226" t="s">
        <v>511</v>
      </c>
      <c r="C27" s="227" t="s">
        <v>512</v>
      </c>
      <c r="D27" s="227" t="s">
        <v>277</v>
      </c>
      <c r="E27" s="310">
        <v>4.444</v>
      </c>
      <c r="F27" s="228">
        <f>F28</f>
        <v>0</v>
      </c>
      <c r="G27" s="228"/>
      <c r="H27" s="228">
        <f t="shared" si="0"/>
        <v>0</v>
      </c>
      <c r="I27" s="228">
        <f t="shared" si="1"/>
        <v>0</v>
      </c>
      <c r="J27" s="228"/>
      <c r="K27" s="228"/>
      <c r="L27" s="228">
        <f t="shared" si="2"/>
        <v>0</v>
      </c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>
        <f t="shared" si="3"/>
        <v>0</v>
      </c>
      <c r="AA27" s="228">
        <f t="shared" si="4"/>
        <v>0</v>
      </c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>
        <f t="shared" si="5"/>
        <v>4.444</v>
      </c>
      <c r="AN27" s="228"/>
      <c r="AO27" s="228"/>
      <c r="AP27" s="228"/>
      <c r="AQ27" s="228">
        <f t="shared" si="6"/>
        <v>0</v>
      </c>
      <c r="AR27" s="228"/>
      <c r="AS27" s="228"/>
      <c r="AT27" s="228"/>
      <c r="AU27" s="228"/>
      <c r="AV27" s="315" t="s">
        <v>514</v>
      </c>
      <c r="AW27" s="228"/>
      <c r="AX27" s="228">
        <f t="shared" si="7"/>
        <v>0</v>
      </c>
      <c r="AY27" s="228"/>
      <c r="AZ27" s="228"/>
      <c r="BA27" s="228"/>
      <c r="BB27" s="228"/>
      <c r="BC27" s="228">
        <f t="shared" si="8"/>
        <v>0</v>
      </c>
      <c r="BD27" s="228"/>
      <c r="BE27" s="228"/>
      <c r="BF27" s="228"/>
      <c r="BG27" s="228"/>
      <c r="BH27" s="228">
        <f t="shared" si="9"/>
        <v>0</v>
      </c>
      <c r="BI27" s="228"/>
      <c r="BJ27" s="228"/>
      <c r="BK27" s="228"/>
      <c r="BL27" s="228"/>
      <c r="BM27" s="228"/>
      <c r="BN27" s="228"/>
      <c r="BO27" s="228"/>
      <c r="BP27" s="228">
        <f t="shared" si="10"/>
        <v>0</v>
      </c>
      <c r="BQ27" s="228"/>
      <c r="BR27" s="228"/>
      <c r="BS27" s="228"/>
      <c r="BT27" s="228">
        <f t="shared" si="11"/>
        <v>0</v>
      </c>
      <c r="BU27" s="228"/>
      <c r="BV27" s="228"/>
      <c r="BW27" s="228"/>
      <c r="BX27" s="228"/>
      <c r="BY27" s="228">
        <f t="shared" si="12"/>
        <v>0</v>
      </c>
      <c r="BZ27" s="228"/>
      <c r="CA27" s="228"/>
      <c r="CB27" s="228"/>
      <c r="CC27" s="228"/>
      <c r="CD27" s="228"/>
      <c r="CE27" s="228"/>
      <c r="CF27" s="228"/>
      <c r="CG27" s="228"/>
      <c r="CH27" s="228"/>
    </row>
    <row r="28" spans="1:86" s="316" customFormat="1" ht="30">
      <c r="A28" s="311"/>
      <c r="B28" s="312" t="s">
        <v>513</v>
      </c>
      <c r="C28" s="313"/>
      <c r="D28" s="313" t="s">
        <v>277</v>
      </c>
      <c r="E28" s="314">
        <v>4.444</v>
      </c>
      <c r="F28" s="315">
        <f>G28</f>
        <v>0</v>
      </c>
      <c r="G28" s="228"/>
      <c r="H28" s="228">
        <f t="shared" si="0"/>
        <v>0</v>
      </c>
      <c r="I28" s="228">
        <f t="shared" si="1"/>
        <v>0</v>
      </c>
      <c r="J28" s="315"/>
      <c r="K28" s="315"/>
      <c r="L28" s="228">
        <f t="shared" si="2"/>
        <v>0</v>
      </c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228">
        <f t="shared" si="3"/>
        <v>0</v>
      </c>
      <c r="AA28" s="228">
        <f t="shared" si="4"/>
        <v>0</v>
      </c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228">
        <f t="shared" si="5"/>
        <v>4.444</v>
      </c>
      <c r="AN28" s="315"/>
      <c r="AO28" s="315"/>
      <c r="AP28" s="315"/>
      <c r="AQ28" s="228">
        <f t="shared" si="6"/>
        <v>0</v>
      </c>
      <c r="AR28" s="315"/>
      <c r="AS28" s="315"/>
      <c r="AT28" s="315"/>
      <c r="AU28" s="315"/>
      <c r="AV28" s="315" t="s">
        <v>514</v>
      </c>
      <c r="AW28" s="315"/>
      <c r="AX28" s="228">
        <f t="shared" si="7"/>
        <v>0</v>
      </c>
      <c r="AY28" s="315"/>
      <c r="AZ28" s="315"/>
      <c r="BA28" s="315"/>
      <c r="BB28" s="315"/>
      <c r="BC28" s="228">
        <f t="shared" si="8"/>
        <v>0</v>
      </c>
      <c r="BD28" s="315"/>
      <c r="BE28" s="315"/>
      <c r="BF28" s="315"/>
      <c r="BG28" s="315"/>
      <c r="BH28" s="228">
        <f t="shared" si="9"/>
        <v>0</v>
      </c>
      <c r="BI28" s="315"/>
      <c r="BJ28" s="315"/>
      <c r="BK28" s="315"/>
      <c r="BL28" s="315"/>
      <c r="BM28" s="315"/>
      <c r="BN28" s="315"/>
      <c r="BO28" s="315"/>
      <c r="BP28" s="228">
        <f t="shared" si="10"/>
        <v>0</v>
      </c>
      <c r="BQ28" s="315"/>
      <c r="BR28" s="315"/>
      <c r="BS28" s="315"/>
      <c r="BT28" s="228">
        <f t="shared" si="11"/>
        <v>0</v>
      </c>
      <c r="BU28" s="315"/>
      <c r="BV28" s="315"/>
      <c r="BW28" s="315"/>
      <c r="BX28" s="315"/>
      <c r="BY28" s="228">
        <f t="shared" si="12"/>
        <v>0</v>
      </c>
      <c r="BZ28" s="315"/>
      <c r="CA28" s="315"/>
      <c r="CB28" s="315"/>
      <c r="CC28" s="315"/>
      <c r="CD28" s="315"/>
      <c r="CE28" s="315"/>
      <c r="CF28" s="315"/>
      <c r="CG28" s="315"/>
      <c r="CH28" s="315"/>
    </row>
    <row r="29" spans="1:86" s="229" customFormat="1" ht="15">
      <c r="A29" s="225" t="s">
        <v>549</v>
      </c>
      <c r="B29" s="226" t="s">
        <v>550</v>
      </c>
      <c r="C29" s="227" t="s">
        <v>551</v>
      </c>
      <c r="D29" s="227" t="s">
        <v>277</v>
      </c>
      <c r="E29" s="328">
        <v>0.57</v>
      </c>
      <c r="F29" s="329">
        <f>F30</f>
        <v>0</v>
      </c>
      <c r="G29" s="228"/>
      <c r="H29" s="228">
        <f t="shared" si="0"/>
        <v>0.57</v>
      </c>
      <c r="I29" s="228">
        <f t="shared" si="1"/>
        <v>0.57</v>
      </c>
      <c r="J29" s="228"/>
      <c r="K29" s="228"/>
      <c r="L29" s="228">
        <f t="shared" si="2"/>
        <v>0</v>
      </c>
      <c r="M29" s="228"/>
      <c r="N29" s="228"/>
      <c r="O29" s="228"/>
      <c r="P29" s="228"/>
      <c r="Q29" s="228" t="s">
        <v>469</v>
      </c>
      <c r="R29" s="228"/>
      <c r="S29" s="228"/>
      <c r="T29" s="228"/>
      <c r="U29" s="228"/>
      <c r="V29" s="228"/>
      <c r="W29" s="228"/>
      <c r="X29" s="228"/>
      <c r="Y29" s="228"/>
      <c r="Z29" s="228">
        <f t="shared" si="3"/>
        <v>0</v>
      </c>
      <c r="AA29" s="228">
        <f t="shared" si="4"/>
        <v>0</v>
      </c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>
        <f t="shared" si="5"/>
        <v>0</v>
      </c>
      <c r="AN29" s="228"/>
      <c r="AO29" s="228"/>
      <c r="AP29" s="228"/>
      <c r="AQ29" s="228">
        <f t="shared" si="6"/>
        <v>0</v>
      </c>
      <c r="AR29" s="228"/>
      <c r="AS29" s="228"/>
      <c r="AT29" s="228"/>
      <c r="AU29" s="228"/>
      <c r="AV29" s="228"/>
      <c r="AW29" s="228"/>
      <c r="AX29" s="228">
        <f t="shared" si="7"/>
        <v>0</v>
      </c>
      <c r="AY29" s="228"/>
      <c r="AZ29" s="228"/>
      <c r="BA29" s="228"/>
      <c r="BB29" s="228"/>
      <c r="BC29" s="228">
        <f t="shared" si="8"/>
        <v>0</v>
      </c>
      <c r="BD29" s="228"/>
      <c r="BE29" s="228"/>
      <c r="BF29" s="228"/>
      <c r="BG29" s="228"/>
      <c r="BH29" s="228">
        <f t="shared" si="9"/>
        <v>0</v>
      </c>
      <c r="BI29" s="228"/>
      <c r="BJ29" s="228"/>
      <c r="BK29" s="228"/>
      <c r="BL29" s="228"/>
      <c r="BM29" s="228"/>
      <c r="BN29" s="228"/>
      <c r="BO29" s="228"/>
      <c r="BP29" s="228">
        <f t="shared" si="10"/>
        <v>0</v>
      </c>
      <c r="BQ29" s="228"/>
      <c r="BR29" s="228"/>
      <c r="BS29" s="228"/>
      <c r="BT29" s="228">
        <f t="shared" si="11"/>
        <v>0</v>
      </c>
      <c r="BU29" s="228"/>
      <c r="BV29" s="228"/>
      <c r="BW29" s="228"/>
      <c r="BX29" s="228"/>
      <c r="BY29" s="228">
        <f t="shared" si="12"/>
        <v>0</v>
      </c>
      <c r="BZ29" s="228"/>
      <c r="CA29" s="228"/>
      <c r="CB29" s="228"/>
      <c r="CC29" s="228"/>
      <c r="CD29" s="228"/>
      <c r="CE29" s="228"/>
      <c r="CF29" s="228"/>
      <c r="CG29" s="228"/>
      <c r="CH29" s="228"/>
    </row>
    <row r="30" spans="1:86" s="316" customFormat="1" ht="15">
      <c r="A30" s="311"/>
      <c r="B30" s="312" t="s">
        <v>557</v>
      </c>
      <c r="C30" s="313"/>
      <c r="D30" s="313" t="s">
        <v>277</v>
      </c>
      <c r="E30" s="328">
        <v>0.57</v>
      </c>
      <c r="F30" s="329">
        <f>G30</f>
        <v>0</v>
      </c>
      <c r="G30" s="228"/>
      <c r="H30" s="228">
        <f t="shared" si="0"/>
        <v>0.57</v>
      </c>
      <c r="I30" s="228">
        <f t="shared" si="1"/>
        <v>0.57</v>
      </c>
      <c r="J30" s="315"/>
      <c r="K30" s="315"/>
      <c r="L30" s="228">
        <f t="shared" si="2"/>
        <v>0</v>
      </c>
      <c r="M30" s="315"/>
      <c r="N30" s="315"/>
      <c r="O30" s="315"/>
      <c r="P30" s="315"/>
      <c r="Q30" s="315" t="s">
        <v>469</v>
      </c>
      <c r="R30" s="315"/>
      <c r="S30" s="315"/>
      <c r="T30" s="315"/>
      <c r="U30" s="315"/>
      <c r="V30" s="315"/>
      <c r="W30" s="315"/>
      <c r="X30" s="315"/>
      <c r="Y30" s="315"/>
      <c r="Z30" s="228">
        <f t="shared" si="3"/>
        <v>0</v>
      </c>
      <c r="AA30" s="228">
        <f t="shared" si="4"/>
        <v>0</v>
      </c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228">
        <f t="shared" si="5"/>
        <v>0</v>
      </c>
      <c r="AN30" s="315"/>
      <c r="AO30" s="315"/>
      <c r="AP30" s="315"/>
      <c r="AQ30" s="228">
        <f t="shared" si="6"/>
        <v>0</v>
      </c>
      <c r="AR30" s="315"/>
      <c r="AS30" s="315"/>
      <c r="AT30" s="315"/>
      <c r="AU30" s="315"/>
      <c r="AV30" s="315"/>
      <c r="AW30" s="315"/>
      <c r="AX30" s="228">
        <f t="shared" si="7"/>
        <v>0</v>
      </c>
      <c r="AY30" s="315"/>
      <c r="AZ30" s="315"/>
      <c r="BA30" s="315"/>
      <c r="BB30" s="315"/>
      <c r="BC30" s="228">
        <f t="shared" si="8"/>
        <v>0</v>
      </c>
      <c r="BD30" s="315"/>
      <c r="BE30" s="315"/>
      <c r="BF30" s="315"/>
      <c r="BG30" s="315"/>
      <c r="BH30" s="228">
        <f t="shared" si="9"/>
        <v>0</v>
      </c>
      <c r="BI30" s="315"/>
      <c r="BJ30" s="315"/>
      <c r="BK30" s="315"/>
      <c r="BL30" s="315"/>
      <c r="BM30" s="315"/>
      <c r="BN30" s="315"/>
      <c r="BO30" s="315"/>
      <c r="BP30" s="228">
        <f t="shared" si="10"/>
        <v>0</v>
      </c>
      <c r="BQ30" s="315"/>
      <c r="BR30" s="315"/>
      <c r="BS30" s="315"/>
      <c r="BT30" s="228">
        <f t="shared" si="11"/>
        <v>0</v>
      </c>
      <c r="BU30" s="315"/>
      <c r="BV30" s="315"/>
      <c r="BW30" s="315"/>
      <c r="BX30" s="315"/>
      <c r="BY30" s="228">
        <f t="shared" si="12"/>
        <v>0</v>
      </c>
      <c r="BZ30" s="315"/>
      <c r="CA30" s="315"/>
      <c r="CB30" s="315"/>
      <c r="CC30" s="315"/>
      <c r="CD30" s="315"/>
      <c r="CE30" s="315"/>
      <c r="CF30" s="315"/>
      <c r="CG30" s="315"/>
      <c r="CH30" s="315"/>
    </row>
    <row r="31" spans="1:86" s="309" customFormat="1" ht="14.25">
      <c r="A31" s="304" t="s">
        <v>562</v>
      </c>
      <c r="B31" s="305" t="s">
        <v>563</v>
      </c>
      <c r="C31" s="306" t="s">
        <v>564</v>
      </c>
      <c r="D31" s="306" t="s">
        <v>552</v>
      </c>
      <c r="E31" s="307">
        <v>0.1551</v>
      </c>
      <c r="F31" s="308">
        <f>F32</f>
        <v>0</v>
      </c>
      <c r="G31" s="308"/>
      <c r="H31" s="308">
        <f t="shared" si="0"/>
        <v>0</v>
      </c>
      <c r="I31" s="308">
        <f t="shared" si="1"/>
        <v>0</v>
      </c>
      <c r="J31" s="308"/>
      <c r="K31" s="308"/>
      <c r="L31" s="308">
        <f t="shared" si="2"/>
        <v>0</v>
      </c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>
        <f t="shared" si="3"/>
        <v>0</v>
      </c>
      <c r="AA31" s="308">
        <f t="shared" si="4"/>
        <v>0</v>
      </c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>
        <f t="shared" si="5"/>
        <v>0.1551</v>
      </c>
      <c r="AN31" s="308"/>
      <c r="AO31" s="308"/>
      <c r="AP31" s="308"/>
      <c r="AQ31" s="308">
        <f t="shared" si="6"/>
        <v>0</v>
      </c>
      <c r="AR31" s="308"/>
      <c r="AS31" s="308"/>
      <c r="AT31" s="308"/>
      <c r="AU31" s="308"/>
      <c r="AV31" s="308"/>
      <c r="AW31" s="308"/>
      <c r="AX31" s="308">
        <f t="shared" si="7"/>
        <v>0</v>
      </c>
      <c r="AY31" s="308"/>
      <c r="AZ31" s="308"/>
      <c r="BA31" s="308"/>
      <c r="BB31" s="308"/>
      <c r="BC31" s="308">
        <f t="shared" si="8"/>
        <v>0.1551</v>
      </c>
      <c r="BD31" s="308"/>
      <c r="BE31" s="308"/>
      <c r="BF31" s="308" t="s">
        <v>920</v>
      </c>
      <c r="BG31" s="308"/>
      <c r="BH31" s="308">
        <f t="shared" si="9"/>
        <v>0</v>
      </c>
      <c r="BI31" s="308"/>
      <c r="BJ31" s="308"/>
      <c r="BK31" s="308"/>
      <c r="BL31" s="308"/>
      <c r="BM31" s="308"/>
      <c r="BN31" s="308"/>
      <c r="BO31" s="308"/>
      <c r="BP31" s="308">
        <f t="shared" si="10"/>
        <v>0</v>
      </c>
      <c r="BQ31" s="308"/>
      <c r="BR31" s="308"/>
      <c r="BS31" s="308"/>
      <c r="BT31" s="308">
        <f t="shared" si="11"/>
        <v>0</v>
      </c>
      <c r="BU31" s="308"/>
      <c r="BV31" s="308"/>
      <c r="BW31" s="308"/>
      <c r="BX31" s="308"/>
      <c r="BY31" s="308">
        <f t="shared" si="12"/>
        <v>0</v>
      </c>
      <c r="BZ31" s="308"/>
      <c r="CA31" s="308"/>
      <c r="CB31" s="308"/>
      <c r="CC31" s="308"/>
      <c r="CD31" s="308"/>
      <c r="CE31" s="308"/>
      <c r="CF31" s="308"/>
      <c r="CG31" s="308"/>
      <c r="CH31" s="308"/>
    </row>
    <row r="32" spans="1:86" s="229" customFormat="1" ht="15">
      <c r="A32" s="225" t="s">
        <v>573</v>
      </c>
      <c r="B32" s="226" t="s">
        <v>574</v>
      </c>
      <c r="C32" s="227" t="s">
        <v>575</v>
      </c>
      <c r="D32" s="227" t="s">
        <v>277</v>
      </c>
      <c r="E32" s="310" t="s">
        <v>916</v>
      </c>
      <c r="F32" s="228">
        <f>F33</f>
        <v>0</v>
      </c>
      <c r="G32" s="228"/>
      <c r="H32" s="228">
        <f t="shared" si="0"/>
        <v>0</v>
      </c>
      <c r="I32" s="228">
        <f t="shared" si="1"/>
        <v>0</v>
      </c>
      <c r="J32" s="228"/>
      <c r="K32" s="228"/>
      <c r="L32" s="228">
        <f t="shared" si="2"/>
        <v>0</v>
      </c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>
        <f t="shared" si="3"/>
        <v>0</v>
      </c>
      <c r="AA32" s="228">
        <f t="shared" si="4"/>
        <v>0</v>
      </c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>
        <f t="shared" si="5"/>
        <v>0.1551</v>
      </c>
      <c r="AN32" s="228"/>
      <c r="AO32" s="228"/>
      <c r="AP32" s="228"/>
      <c r="AQ32" s="228">
        <f t="shared" si="6"/>
        <v>0</v>
      </c>
      <c r="AR32" s="228"/>
      <c r="AS32" s="228"/>
      <c r="AT32" s="228"/>
      <c r="AU32" s="228"/>
      <c r="AV32" s="228"/>
      <c r="AW32" s="228"/>
      <c r="AX32" s="228">
        <f t="shared" si="7"/>
        <v>0</v>
      </c>
      <c r="AY32" s="228"/>
      <c r="AZ32" s="228"/>
      <c r="BA32" s="228"/>
      <c r="BB32" s="228"/>
      <c r="BC32" s="228">
        <f t="shared" si="8"/>
        <v>0.1551</v>
      </c>
      <c r="BD32" s="228"/>
      <c r="BE32" s="228"/>
      <c r="BF32" s="228" t="s">
        <v>920</v>
      </c>
      <c r="BG32" s="228"/>
      <c r="BH32" s="228">
        <f t="shared" si="9"/>
        <v>0</v>
      </c>
      <c r="BI32" s="228"/>
      <c r="BJ32" s="228"/>
      <c r="BK32" s="228"/>
      <c r="BL32" s="228"/>
      <c r="BM32" s="228"/>
      <c r="BN32" s="228"/>
      <c r="BO32" s="228"/>
      <c r="BP32" s="228">
        <f t="shared" si="10"/>
        <v>0</v>
      </c>
      <c r="BQ32" s="228"/>
      <c r="BR32" s="228"/>
      <c r="BS32" s="228"/>
      <c r="BT32" s="228">
        <f t="shared" si="11"/>
        <v>0</v>
      </c>
      <c r="BU32" s="228"/>
      <c r="BV32" s="228"/>
      <c r="BW32" s="228"/>
      <c r="BX32" s="228"/>
      <c r="BY32" s="228">
        <f t="shared" si="12"/>
        <v>0</v>
      </c>
      <c r="BZ32" s="228"/>
      <c r="CA32" s="228"/>
      <c r="CB32" s="228"/>
      <c r="CC32" s="228"/>
      <c r="CD32" s="228"/>
      <c r="CE32" s="228"/>
      <c r="CF32" s="228"/>
      <c r="CG32" s="228"/>
      <c r="CH32" s="228"/>
    </row>
    <row r="33" spans="1:86" s="316" customFormat="1" ht="30">
      <c r="A33" s="311"/>
      <c r="B33" s="312" t="s">
        <v>576</v>
      </c>
      <c r="C33" s="313"/>
      <c r="D33" s="313" t="s">
        <v>277</v>
      </c>
      <c r="E33" s="314" t="s">
        <v>916</v>
      </c>
      <c r="F33" s="315">
        <f>G33</f>
        <v>0</v>
      </c>
      <c r="G33" s="228"/>
      <c r="H33" s="228">
        <f t="shared" si="0"/>
        <v>0</v>
      </c>
      <c r="I33" s="228">
        <f t="shared" si="1"/>
        <v>0</v>
      </c>
      <c r="J33" s="315"/>
      <c r="K33" s="315"/>
      <c r="L33" s="228">
        <f t="shared" si="2"/>
        <v>0</v>
      </c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228">
        <f t="shared" si="3"/>
        <v>0</v>
      </c>
      <c r="AA33" s="228">
        <f t="shared" si="4"/>
        <v>0</v>
      </c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228">
        <f t="shared" si="5"/>
        <v>0.1551</v>
      </c>
      <c r="AN33" s="315"/>
      <c r="AO33" s="315"/>
      <c r="AP33" s="315"/>
      <c r="AQ33" s="228">
        <f t="shared" si="6"/>
        <v>0</v>
      </c>
      <c r="AR33" s="315"/>
      <c r="AS33" s="315"/>
      <c r="AT33" s="315"/>
      <c r="AU33" s="315"/>
      <c r="AV33" s="315"/>
      <c r="AW33" s="315"/>
      <c r="AX33" s="228">
        <f t="shared" si="7"/>
        <v>0</v>
      </c>
      <c r="AY33" s="315"/>
      <c r="AZ33" s="315"/>
      <c r="BA33" s="315"/>
      <c r="BB33" s="315"/>
      <c r="BC33" s="228">
        <f t="shared" si="8"/>
        <v>0.1551</v>
      </c>
      <c r="BD33" s="315"/>
      <c r="BE33" s="315"/>
      <c r="BF33" s="228" t="s">
        <v>920</v>
      </c>
      <c r="BG33" s="315"/>
      <c r="BH33" s="228">
        <f t="shared" si="9"/>
        <v>0</v>
      </c>
      <c r="BI33" s="315"/>
      <c r="BJ33" s="315"/>
      <c r="BK33" s="315"/>
      <c r="BL33" s="315"/>
      <c r="BM33" s="315"/>
      <c r="BN33" s="315"/>
      <c r="BO33" s="315"/>
      <c r="BP33" s="228">
        <f t="shared" si="10"/>
        <v>0</v>
      </c>
      <c r="BQ33" s="315"/>
      <c r="BR33" s="315"/>
      <c r="BS33" s="315"/>
      <c r="BT33" s="228">
        <f t="shared" si="11"/>
        <v>0</v>
      </c>
      <c r="BU33" s="315"/>
      <c r="BV33" s="315"/>
      <c r="BW33" s="315"/>
      <c r="BX33" s="315"/>
      <c r="BY33" s="228">
        <f t="shared" si="12"/>
        <v>0</v>
      </c>
      <c r="BZ33" s="315"/>
      <c r="CA33" s="315"/>
      <c r="CB33" s="315"/>
      <c r="CC33" s="315"/>
      <c r="CD33" s="315"/>
      <c r="CE33" s="315"/>
      <c r="CF33" s="315"/>
      <c r="CG33" s="315"/>
      <c r="CH33" s="315"/>
    </row>
    <row r="34" spans="1:86" s="309" customFormat="1" ht="14.25">
      <c r="A34" s="304" t="s">
        <v>552</v>
      </c>
      <c r="B34" s="305" t="s">
        <v>935</v>
      </c>
      <c r="C34" s="306" t="s">
        <v>594</v>
      </c>
      <c r="D34" s="306" t="s">
        <v>314</v>
      </c>
      <c r="E34" s="307">
        <v>4.6841</v>
      </c>
      <c r="F34" s="308">
        <f>F35+F39</f>
        <v>0</v>
      </c>
      <c r="G34" s="308">
        <f>H34+Z34+AM34+BP34+BS34+BT34+BY34</f>
        <v>4.6841</v>
      </c>
      <c r="H34" s="308">
        <f t="shared" si="0"/>
        <v>0</v>
      </c>
      <c r="I34" s="308">
        <f t="shared" si="1"/>
        <v>0</v>
      </c>
      <c r="J34" s="308"/>
      <c r="K34" s="308"/>
      <c r="L34" s="308">
        <f t="shared" si="2"/>
        <v>0</v>
      </c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>
        <f t="shared" si="3"/>
        <v>0</v>
      </c>
      <c r="AA34" s="308">
        <f t="shared" si="4"/>
        <v>0</v>
      </c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7">
        <v>4.6841</v>
      </c>
      <c r="AN34" s="308"/>
      <c r="AO34" s="308"/>
      <c r="AP34" s="308"/>
      <c r="AQ34" s="308">
        <f t="shared" si="6"/>
        <v>0</v>
      </c>
      <c r="AR34" s="308"/>
      <c r="AS34" s="308"/>
      <c r="AT34" s="308"/>
      <c r="AU34" s="308"/>
      <c r="AV34" s="308"/>
      <c r="AW34" s="308"/>
      <c r="AX34" s="308">
        <f t="shared" si="7"/>
        <v>4.6793</v>
      </c>
      <c r="AY34" s="308" t="s">
        <v>922</v>
      </c>
      <c r="AZ34" s="308"/>
      <c r="BA34" s="308"/>
      <c r="BB34" s="308" t="s">
        <v>923</v>
      </c>
      <c r="BC34" s="308">
        <f t="shared" si="8"/>
        <v>0.8499</v>
      </c>
      <c r="BD34" s="308"/>
      <c r="BE34" s="308"/>
      <c r="BF34" s="308"/>
      <c r="BG34" s="308" t="s">
        <v>597</v>
      </c>
      <c r="BH34" s="308">
        <f t="shared" si="9"/>
        <v>0</v>
      </c>
      <c r="BI34" s="308"/>
      <c r="BJ34" s="308"/>
      <c r="BK34" s="308"/>
      <c r="BL34" s="308"/>
      <c r="BM34" s="308"/>
      <c r="BN34" s="308"/>
      <c r="BO34" s="308"/>
      <c r="BP34" s="308">
        <f t="shared" si="10"/>
        <v>0</v>
      </c>
      <c r="BQ34" s="308"/>
      <c r="BR34" s="308"/>
      <c r="BS34" s="308"/>
      <c r="BT34" s="308">
        <f t="shared" si="11"/>
        <v>0</v>
      </c>
      <c r="BU34" s="308"/>
      <c r="BV34" s="308"/>
      <c r="BW34" s="308"/>
      <c r="BX34" s="308"/>
      <c r="BY34" s="308">
        <f t="shared" si="12"/>
        <v>0</v>
      </c>
      <c r="BZ34" s="308"/>
      <c r="CA34" s="308"/>
      <c r="CB34" s="308"/>
      <c r="CC34" s="308"/>
      <c r="CD34" s="308"/>
      <c r="CE34" s="308"/>
      <c r="CF34" s="308"/>
      <c r="CG34" s="308"/>
      <c r="CH34" s="308"/>
    </row>
    <row r="35" spans="1:86" s="316" customFormat="1" ht="15">
      <c r="A35" s="311" t="s">
        <v>601</v>
      </c>
      <c r="B35" s="312" t="s">
        <v>607</v>
      </c>
      <c r="C35" s="313"/>
      <c r="D35" s="313" t="s">
        <v>277</v>
      </c>
      <c r="E35" s="328">
        <v>2.7512</v>
      </c>
      <c r="F35" s="329">
        <f>F36+F37+F38</f>
        <v>0</v>
      </c>
      <c r="G35" s="228"/>
      <c r="H35" s="228">
        <f t="shared" si="0"/>
        <v>0</v>
      </c>
      <c r="I35" s="228">
        <f t="shared" si="1"/>
        <v>0</v>
      </c>
      <c r="J35" s="315"/>
      <c r="K35" s="315"/>
      <c r="L35" s="228">
        <f t="shared" si="2"/>
        <v>0</v>
      </c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228">
        <f t="shared" si="3"/>
        <v>0</v>
      </c>
      <c r="AA35" s="228">
        <f t="shared" si="4"/>
        <v>0</v>
      </c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228">
        <f t="shared" si="5"/>
        <v>2.7512</v>
      </c>
      <c r="AN35" s="315"/>
      <c r="AO35" s="315"/>
      <c r="AP35" s="315"/>
      <c r="AQ35" s="228">
        <f t="shared" si="6"/>
        <v>0</v>
      </c>
      <c r="AR35" s="315"/>
      <c r="AS35" s="315"/>
      <c r="AT35" s="315"/>
      <c r="AU35" s="315"/>
      <c r="AV35" s="315"/>
      <c r="AW35" s="315"/>
      <c r="AX35" s="228">
        <f t="shared" si="7"/>
        <v>2.7512</v>
      </c>
      <c r="AY35" s="329">
        <v>2.7512</v>
      </c>
      <c r="AZ35" s="315"/>
      <c r="BA35" s="315"/>
      <c r="BB35" s="315"/>
      <c r="BC35" s="228">
        <f t="shared" si="8"/>
        <v>0</v>
      </c>
      <c r="BD35" s="315"/>
      <c r="BE35" s="315"/>
      <c r="BF35" s="315"/>
      <c r="BG35" s="315"/>
      <c r="BH35" s="228">
        <f t="shared" si="9"/>
        <v>0</v>
      </c>
      <c r="BI35" s="315"/>
      <c r="BJ35" s="315"/>
      <c r="BK35" s="315"/>
      <c r="BL35" s="315"/>
      <c r="BM35" s="315"/>
      <c r="BN35" s="315"/>
      <c r="BO35" s="315"/>
      <c r="BP35" s="228">
        <f t="shared" si="10"/>
        <v>0</v>
      </c>
      <c r="BQ35" s="315"/>
      <c r="BR35" s="315"/>
      <c r="BS35" s="315"/>
      <c r="BT35" s="228">
        <f t="shared" si="11"/>
        <v>0</v>
      </c>
      <c r="BU35" s="315"/>
      <c r="BV35" s="315"/>
      <c r="BW35" s="315"/>
      <c r="BX35" s="315"/>
      <c r="BY35" s="228">
        <f t="shared" si="12"/>
        <v>0</v>
      </c>
      <c r="BZ35" s="315"/>
      <c r="CA35" s="315"/>
      <c r="CB35" s="315"/>
      <c r="CC35" s="315"/>
      <c r="CD35" s="315"/>
      <c r="CE35" s="315"/>
      <c r="CF35" s="315"/>
      <c r="CG35" s="315"/>
      <c r="CH35" s="315"/>
    </row>
    <row r="36" spans="1:86" s="316" customFormat="1" ht="15">
      <c r="A36" s="311"/>
      <c r="B36" s="312" t="s">
        <v>613</v>
      </c>
      <c r="C36" s="313"/>
      <c r="D36" s="313" t="s">
        <v>277</v>
      </c>
      <c r="E36" s="314">
        <v>1.08</v>
      </c>
      <c r="F36" s="315">
        <f>G36</f>
        <v>0</v>
      </c>
      <c r="G36" s="228"/>
      <c r="H36" s="228">
        <f t="shared" si="0"/>
        <v>0</v>
      </c>
      <c r="I36" s="228">
        <f t="shared" si="1"/>
        <v>0</v>
      </c>
      <c r="J36" s="315"/>
      <c r="K36" s="315"/>
      <c r="L36" s="228">
        <f t="shared" si="2"/>
        <v>0</v>
      </c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228">
        <f t="shared" si="3"/>
        <v>0</v>
      </c>
      <c r="AA36" s="228">
        <f t="shared" si="4"/>
        <v>0</v>
      </c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228">
        <f t="shared" si="5"/>
        <v>1.08</v>
      </c>
      <c r="AN36" s="315"/>
      <c r="AO36" s="315"/>
      <c r="AP36" s="315"/>
      <c r="AQ36" s="228">
        <f t="shared" si="6"/>
        <v>0</v>
      </c>
      <c r="AR36" s="315"/>
      <c r="AS36" s="315"/>
      <c r="AT36" s="315"/>
      <c r="AU36" s="315"/>
      <c r="AV36" s="315"/>
      <c r="AW36" s="315"/>
      <c r="AX36" s="228">
        <f t="shared" si="7"/>
        <v>1.08</v>
      </c>
      <c r="AY36" s="315">
        <v>1.08</v>
      </c>
      <c r="AZ36" s="315"/>
      <c r="BA36" s="315"/>
      <c r="BB36" s="315"/>
      <c r="BC36" s="228">
        <f t="shared" si="8"/>
        <v>0</v>
      </c>
      <c r="BD36" s="315"/>
      <c r="BE36" s="315"/>
      <c r="BF36" s="315"/>
      <c r="BG36" s="315"/>
      <c r="BH36" s="228">
        <f t="shared" si="9"/>
        <v>0</v>
      </c>
      <c r="BI36" s="315"/>
      <c r="BJ36" s="315"/>
      <c r="BK36" s="315"/>
      <c r="BL36" s="315"/>
      <c r="BM36" s="315"/>
      <c r="BN36" s="315"/>
      <c r="BO36" s="315"/>
      <c r="BP36" s="228">
        <f t="shared" si="10"/>
        <v>0</v>
      </c>
      <c r="BQ36" s="315"/>
      <c r="BR36" s="315"/>
      <c r="BS36" s="315"/>
      <c r="BT36" s="228">
        <f t="shared" si="11"/>
        <v>0</v>
      </c>
      <c r="BU36" s="315"/>
      <c r="BV36" s="315"/>
      <c r="BW36" s="315"/>
      <c r="BX36" s="315"/>
      <c r="BY36" s="228">
        <f t="shared" si="12"/>
        <v>0</v>
      </c>
      <c r="BZ36" s="315"/>
      <c r="CA36" s="315"/>
      <c r="CB36" s="315"/>
      <c r="CC36" s="315"/>
      <c r="CD36" s="315"/>
      <c r="CE36" s="315"/>
      <c r="CF36" s="315"/>
      <c r="CG36" s="315"/>
      <c r="CH36" s="315"/>
    </row>
    <row r="37" spans="1:86" s="316" customFormat="1" ht="15">
      <c r="A37" s="311"/>
      <c r="B37" s="312" t="s">
        <v>618</v>
      </c>
      <c r="C37" s="313"/>
      <c r="D37" s="313" t="s">
        <v>277</v>
      </c>
      <c r="E37" s="314">
        <v>0.8036</v>
      </c>
      <c r="F37" s="315">
        <f>G37</f>
        <v>0</v>
      </c>
      <c r="G37" s="228"/>
      <c r="H37" s="228">
        <f t="shared" si="0"/>
        <v>0</v>
      </c>
      <c r="I37" s="228">
        <f t="shared" si="1"/>
        <v>0</v>
      </c>
      <c r="J37" s="315"/>
      <c r="K37" s="315"/>
      <c r="L37" s="228">
        <f t="shared" si="2"/>
        <v>0</v>
      </c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228">
        <f t="shared" si="3"/>
        <v>0</v>
      </c>
      <c r="AA37" s="228">
        <f t="shared" si="4"/>
        <v>0</v>
      </c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228">
        <f t="shared" si="5"/>
        <v>0.8036</v>
      </c>
      <c r="AN37" s="315"/>
      <c r="AO37" s="315"/>
      <c r="AP37" s="315"/>
      <c r="AQ37" s="228">
        <f t="shared" si="6"/>
        <v>0</v>
      </c>
      <c r="AR37" s="315"/>
      <c r="AS37" s="315"/>
      <c r="AT37" s="315"/>
      <c r="AU37" s="315"/>
      <c r="AV37" s="315"/>
      <c r="AW37" s="315"/>
      <c r="AX37" s="228">
        <f t="shared" si="7"/>
        <v>0</v>
      </c>
      <c r="AY37" s="315"/>
      <c r="AZ37" s="315"/>
      <c r="BA37" s="315"/>
      <c r="BB37" s="315"/>
      <c r="BC37" s="228">
        <f t="shared" si="8"/>
        <v>0.8036</v>
      </c>
      <c r="BD37" s="315"/>
      <c r="BE37" s="315"/>
      <c r="BF37" s="315"/>
      <c r="BG37" s="315" t="s">
        <v>619</v>
      </c>
      <c r="BH37" s="228">
        <f t="shared" si="9"/>
        <v>0</v>
      </c>
      <c r="BI37" s="315"/>
      <c r="BJ37" s="315"/>
      <c r="BK37" s="315"/>
      <c r="BL37" s="315"/>
      <c r="BM37" s="315"/>
      <c r="BN37" s="315"/>
      <c r="BO37" s="315"/>
      <c r="BP37" s="228">
        <f t="shared" si="10"/>
        <v>0</v>
      </c>
      <c r="BQ37" s="315"/>
      <c r="BR37" s="315"/>
      <c r="BS37" s="315"/>
      <c r="BT37" s="228">
        <f t="shared" si="11"/>
        <v>0</v>
      </c>
      <c r="BU37" s="315"/>
      <c r="BV37" s="315"/>
      <c r="BW37" s="315"/>
      <c r="BX37" s="315"/>
      <c r="BY37" s="228">
        <f t="shared" si="12"/>
        <v>0</v>
      </c>
      <c r="BZ37" s="315"/>
      <c r="CA37" s="315"/>
      <c r="CB37" s="315"/>
      <c r="CC37" s="315"/>
      <c r="CD37" s="315"/>
      <c r="CE37" s="315"/>
      <c r="CF37" s="315"/>
      <c r="CG37" s="315"/>
      <c r="CH37" s="315"/>
    </row>
    <row r="38" spans="1:86" s="316" customFormat="1" ht="15">
      <c r="A38" s="311"/>
      <c r="B38" s="312" t="s">
        <v>620</v>
      </c>
      <c r="C38" s="313"/>
      <c r="D38" s="313" t="s">
        <v>277</v>
      </c>
      <c r="E38" s="314">
        <v>0.0463</v>
      </c>
      <c r="F38" s="315">
        <f>G38</f>
        <v>0</v>
      </c>
      <c r="G38" s="228"/>
      <c r="H38" s="228">
        <f t="shared" si="0"/>
        <v>0</v>
      </c>
      <c r="I38" s="228">
        <f t="shared" si="1"/>
        <v>0</v>
      </c>
      <c r="J38" s="315"/>
      <c r="K38" s="315"/>
      <c r="L38" s="228">
        <f t="shared" si="2"/>
        <v>0</v>
      </c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228">
        <f t="shared" si="3"/>
        <v>0</v>
      </c>
      <c r="AA38" s="228">
        <f t="shared" si="4"/>
        <v>0</v>
      </c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228">
        <f t="shared" si="5"/>
        <v>0.0463</v>
      </c>
      <c r="AN38" s="315"/>
      <c r="AO38" s="315"/>
      <c r="AP38" s="315"/>
      <c r="AQ38" s="228">
        <f t="shared" si="6"/>
        <v>0</v>
      </c>
      <c r="AR38" s="315"/>
      <c r="AS38" s="315"/>
      <c r="AT38" s="315"/>
      <c r="AU38" s="315"/>
      <c r="AV38" s="315"/>
      <c r="AW38" s="315"/>
      <c r="AX38" s="228">
        <f t="shared" si="7"/>
        <v>0</v>
      </c>
      <c r="AY38" s="315"/>
      <c r="AZ38" s="315"/>
      <c r="BA38" s="315"/>
      <c r="BB38" s="315"/>
      <c r="BC38" s="228">
        <f t="shared" si="8"/>
        <v>0.0463</v>
      </c>
      <c r="BD38" s="315"/>
      <c r="BE38" s="315"/>
      <c r="BF38" s="315"/>
      <c r="BG38" s="315" t="s">
        <v>621</v>
      </c>
      <c r="BH38" s="228">
        <f t="shared" si="9"/>
        <v>0</v>
      </c>
      <c r="BI38" s="315"/>
      <c r="BJ38" s="315"/>
      <c r="BK38" s="315"/>
      <c r="BL38" s="315"/>
      <c r="BM38" s="315"/>
      <c r="BN38" s="315"/>
      <c r="BO38" s="315"/>
      <c r="BP38" s="228">
        <f t="shared" si="10"/>
        <v>0</v>
      </c>
      <c r="BQ38" s="315"/>
      <c r="BR38" s="315"/>
      <c r="BS38" s="315"/>
      <c r="BT38" s="228">
        <f t="shared" si="11"/>
        <v>0</v>
      </c>
      <c r="BU38" s="315"/>
      <c r="BV38" s="315"/>
      <c r="BW38" s="315"/>
      <c r="BX38" s="315"/>
      <c r="BY38" s="228">
        <f t="shared" si="12"/>
        <v>0</v>
      </c>
      <c r="BZ38" s="315"/>
      <c r="CA38" s="315"/>
      <c r="CB38" s="315"/>
      <c r="CC38" s="315"/>
      <c r="CD38" s="315"/>
      <c r="CE38" s="315"/>
      <c r="CF38" s="315"/>
      <c r="CG38" s="315"/>
      <c r="CH38" s="315"/>
    </row>
    <row r="39" spans="1:86" s="316" customFormat="1" ht="15">
      <c r="A39" s="311" t="s">
        <v>615</v>
      </c>
      <c r="B39" s="312" t="s">
        <v>639</v>
      </c>
      <c r="C39" s="313"/>
      <c r="D39" s="313" t="s">
        <v>277</v>
      </c>
      <c r="E39" s="314">
        <v>0.003</v>
      </c>
      <c r="F39" s="315">
        <f>G39</f>
        <v>0</v>
      </c>
      <c r="G39" s="228"/>
      <c r="H39" s="228">
        <f t="shared" si="0"/>
        <v>0</v>
      </c>
      <c r="I39" s="228">
        <f t="shared" si="1"/>
        <v>0</v>
      </c>
      <c r="J39" s="315"/>
      <c r="K39" s="315"/>
      <c r="L39" s="228">
        <f t="shared" si="2"/>
        <v>0</v>
      </c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228">
        <f t="shared" si="3"/>
        <v>0</v>
      </c>
      <c r="AA39" s="228">
        <f t="shared" si="4"/>
        <v>0</v>
      </c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228">
        <f t="shared" si="5"/>
        <v>0.003</v>
      </c>
      <c r="AN39" s="315"/>
      <c r="AO39" s="315"/>
      <c r="AP39" s="315"/>
      <c r="AQ39" s="228">
        <f t="shared" si="6"/>
        <v>0</v>
      </c>
      <c r="AR39" s="315"/>
      <c r="AS39" s="315"/>
      <c r="AT39" s="315"/>
      <c r="AU39" s="315"/>
      <c r="AV39" s="315"/>
      <c r="AW39" s="315"/>
      <c r="AX39" s="228">
        <f t="shared" si="7"/>
        <v>0.003</v>
      </c>
      <c r="AY39" s="315"/>
      <c r="AZ39" s="315"/>
      <c r="BA39" s="315"/>
      <c r="BB39" s="315">
        <v>0.003</v>
      </c>
      <c r="BC39" s="228">
        <f t="shared" si="8"/>
        <v>0</v>
      </c>
      <c r="BD39" s="315"/>
      <c r="BE39" s="315"/>
      <c r="BF39" s="315"/>
      <c r="BG39" s="315"/>
      <c r="BH39" s="228">
        <f t="shared" si="9"/>
        <v>0</v>
      </c>
      <c r="BI39" s="315"/>
      <c r="BJ39" s="315"/>
      <c r="BK39" s="315"/>
      <c r="BL39" s="315"/>
      <c r="BM39" s="315"/>
      <c r="BN39" s="315"/>
      <c r="BO39" s="315"/>
      <c r="BP39" s="228">
        <f t="shared" si="10"/>
        <v>0</v>
      </c>
      <c r="BQ39" s="315"/>
      <c r="BR39" s="315"/>
      <c r="BS39" s="315"/>
      <c r="BT39" s="228">
        <f t="shared" si="11"/>
        <v>0</v>
      </c>
      <c r="BU39" s="315"/>
      <c r="BV39" s="315"/>
      <c r="BW39" s="315"/>
      <c r="BX39" s="315"/>
      <c r="BY39" s="228">
        <f t="shared" si="12"/>
        <v>0</v>
      </c>
      <c r="BZ39" s="315"/>
      <c r="CA39" s="315"/>
      <c r="CB39" s="315"/>
      <c r="CC39" s="315"/>
      <c r="CD39" s="315"/>
      <c r="CE39" s="315"/>
      <c r="CF39" s="315"/>
      <c r="CG39" s="315"/>
      <c r="CH39" s="315"/>
    </row>
    <row r="40" spans="1:86" s="309" customFormat="1" ht="42.75">
      <c r="A40" s="304" t="s">
        <v>397</v>
      </c>
      <c r="B40" s="305" t="s">
        <v>934</v>
      </c>
      <c r="C40" s="306" t="s">
        <v>662</v>
      </c>
      <c r="D40" s="306" t="s">
        <v>562</v>
      </c>
      <c r="E40" s="307">
        <v>20.3707</v>
      </c>
      <c r="F40" s="308">
        <f>F41</f>
        <v>0</v>
      </c>
      <c r="G40" s="308"/>
      <c r="H40" s="308">
        <f t="shared" si="0"/>
        <v>0</v>
      </c>
      <c r="I40" s="308">
        <f t="shared" si="1"/>
        <v>0</v>
      </c>
      <c r="J40" s="308"/>
      <c r="K40" s="308"/>
      <c r="L40" s="308">
        <f t="shared" si="2"/>
        <v>0</v>
      </c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>
        <f t="shared" si="3"/>
        <v>13.288099999999998</v>
      </c>
      <c r="AA40" s="308">
        <f t="shared" si="4"/>
        <v>10.348099999999999</v>
      </c>
      <c r="AB40" s="308" t="s">
        <v>666</v>
      </c>
      <c r="AC40" s="308"/>
      <c r="AD40" s="308"/>
      <c r="AE40" s="308"/>
      <c r="AF40" s="308" t="s">
        <v>667</v>
      </c>
      <c r="AG40" s="308" t="s">
        <v>668</v>
      </c>
      <c r="AH40" s="308" t="s">
        <v>664</v>
      </c>
      <c r="AI40" s="308"/>
      <c r="AJ40" s="308"/>
      <c r="AK40" s="308"/>
      <c r="AL40" s="308" t="s">
        <v>664</v>
      </c>
      <c r="AM40" s="308">
        <f t="shared" si="5"/>
        <v>4.5926</v>
      </c>
      <c r="AN40" s="308"/>
      <c r="AO40" s="308"/>
      <c r="AP40" s="308"/>
      <c r="AQ40" s="308">
        <f t="shared" si="6"/>
        <v>0</v>
      </c>
      <c r="AR40" s="308"/>
      <c r="AS40" s="308"/>
      <c r="AT40" s="308"/>
      <c r="AU40" s="308"/>
      <c r="AV40" s="308" t="s">
        <v>670</v>
      </c>
      <c r="AW40" s="308"/>
      <c r="AX40" s="308">
        <f t="shared" si="7"/>
        <v>0</v>
      </c>
      <c r="AY40" s="308"/>
      <c r="AZ40" s="308"/>
      <c r="BA40" s="308"/>
      <c r="BB40" s="308"/>
      <c r="BC40" s="308">
        <f t="shared" si="8"/>
        <v>0</v>
      </c>
      <c r="BD40" s="308"/>
      <c r="BE40" s="308"/>
      <c r="BF40" s="308"/>
      <c r="BG40" s="308"/>
      <c r="BH40" s="308">
        <f t="shared" si="9"/>
        <v>0.3393</v>
      </c>
      <c r="BI40" s="308"/>
      <c r="BJ40" s="308" t="s">
        <v>671</v>
      </c>
      <c r="BK40" s="308"/>
      <c r="BL40" s="308"/>
      <c r="BM40" s="308"/>
      <c r="BN40" s="308"/>
      <c r="BO40" s="308"/>
      <c r="BP40" s="308">
        <f t="shared" si="10"/>
        <v>0</v>
      </c>
      <c r="BQ40" s="308"/>
      <c r="BR40" s="308"/>
      <c r="BS40" s="308"/>
      <c r="BT40" s="308">
        <f t="shared" si="11"/>
        <v>0</v>
      </c>
      <c r="BU40" s="308"/>
      <c r="BV40" s="308"/>
      <c r="BW40" s="308"/>
      <c r="BX40" s="308"/>
      <c r="BY40" s="308">
        <f t="shared" si="12"/>
        <v>2.49</v>
      </c>
      <c r="BZ40" s="308"/>
      <c r="CA40" s="308"/>
      <c r="CB40" s="308"/>
      <c r="CC40" s="308" t="s">
        <v>672</v>
      </c>
      <c r="CD40" s="308"/>
      <c r="CE40" s="308"/>
      <c r="CF40" s="308"/>
      <c r="CG40" s="308" t="s">
        <v>663</v>
      </c>
      <c r="CH40" s="308"/>
    </row>
    <row r="41" spans="1:86" s="229" customFormat="1" ht="15">
      <c r="A41" s="225" t="s">
        <v>679</v>
      </c>
      <c r="B41" s="226" t="s">
        <v>680</v>
      </c>
      <c r="C41" s="227" t="s">
        <v>681</v>
      </c>
      <c r="D41" s="227" t="s">
        <v>562</v>
      </c>
      <c r="E41" s="310">
        <v>20.3707</v>
      </c>
      <c r="F41" s="228">
        <f>F42+F43+F44+F45</f>
        <v>0</v>
      </c>
      <c r="G41" s="228"/>
      <c r="H41" s="228">
        <f t="shared" si="0"/>
        <v>0</v>
      </c>
      <c r="I41" s="228">
        <f t="shared" si="1"/>
        <v>0</v>
      </c>
      <c r="J41" s="228"/>
      <c r="K41" s="228"/>
      <c r="L41" s="228">
        <f t="shared" si="2"/>
        <v>0</v>
      </c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>
        <f t="shared" si="3"/>
        <v>13.288099999999998</v>
      </c>
      <c r="AA41" s="228">
        <f t="shared" si="4"/>
        <v>10.348099999999999</v>
      </c>
      <c r="AB41" s="228" t="s">
        <v>666</v>
      </c>
      <c r="AC41" s="228"/>
      <c r="AD41" s="228"/>
      <c r="AE41" s="228"/>
      <c r="AF41" s="228" t="s">
        <v>667</v>
      </c>
      <c r="AG41" s="228" t="s">
        <v>668</v>
      </c>
      <c r="AH41" s="228" t="s">
        <v>664</v>
      </c>
      <c r="AI41" s="228"/>
      <c r="AJ41" s="228"/>
      <c r="AK41" s="228"/>
      <c r="AL41" s="228" t="s">
        <v>664</v>
      </c>
      <c r="AM41" s="228">
        <f t="shared" si="5"/>
        <v>4.5926</v>
      </c>
      <c r="AN41" s="228"/>
      <c r="AO41" s="228"/>
      <c r="AP41" s="228"/>
      <c r="AQ41" s="228">
        <f t="shared" si="6"/>
        <v>0</v>
      </c>
      <c r="AR41" s="228"/>
      <c r="AS41" s="228"/>
      <c r="AT41" s="228"/>
      <c r="AU41" s="228"/>
      <c r="AV41" s="228" t="s">
        <v>670</v>
      </c>
      <c r="AW41" s="228"/>
      <c r="AX41" s="228">
        <f t="shared" si="7"/>
        <v>0</v>
      </c>
      <c r="AY41" s="228"/>
      <c r="AZ41" s="228"/>
      <c r="BA41" s="228"/>
      <c r="BB41" s="228"/>
      <c r="BC41" s="228">
        <f t="shared" si="8"/>
        <v>0</v>
      </c>
      <c r="BD41" s="228"/>
      <c r="BE41" s="228"/>
      <c r="BF41" s="228"/>
      <c r="BG41" s="228"/>
      <c r="BH41" s="228">
        <f t="shared" si="9"/>
        <v>0.3393</v>
      </c>
      <c r="BI41" s="228"/>
      <c r="BJ41" s="228" t="s">
        <v>671</v>
      </c>
      <c r="BK41" s="228"/>
      <c r="BL41" s="228"/>
      <c r="BM41" s="228"/>
      <c r="BN41" s="228"/>
      <c r="BO41" s="228"/>
      <c r="BP41" s="228">
        <f t="shared" si="10"/>
        <v>0</v>
      </c>
      <c r="BQ41" s="228"/>
      <c r="BR41" s="228"/>
      <c r="BS41" s="228"/>
      <c r="BT41" s="228">
        <f t="shared" si="11"/>
        <v>0</v>
      </c>
      <c r="BU41" s="228"/>
      <c r="BV41" s="228"/>
      <c r="BW41" s="228"/>
      <c r="BX41" s="228"/>
      <c r="BY41" s="228">
        <f t="shared" si="12"/>
        <v>2.49</v>
      </c>
      <c r="BZ41" s="228"/>
      <c r="CA41" s="228"/>
      <c r="CB41" s="228"/>
      <c r="CC41" s="228" t="s">
        <v>672</v>
      </c>
      <c r="CD41" s="228"/>
      <c r="CE41" s="228"/>
      <c r="CF41" s="228"/>
      <c r="CG41" s="228" t="s">
        <v>663</v>
      </c>
      <c r="CH41" s="228"/>
    </row>
    <row r="42" spans="1:86" s="316" customFormat="1" ht="30">
      <c r="A42" s="311"/>
      <c r="B42" s="312" t="s">
        <v>682</v>
      </c>
      <c r="C42" s="313"/>
      <c r="D42" s="313" t="s">
        <v>277</v>
      </c>
      <c r="E42" s="314">
        <v>0.9497</v>
      </c>
      <c r="F42" s="315">
        <f>G42</f>
        <v>0</v>
      </c>
      <c r="G42" s="228"/>
      <c r="H42" s="228">
        <f t="shared" si="0"/>
        <v>0</v>
      </c>
      <c r="I42" s="228">
        <f t="shared" si="1"/>
        <v>0</v>
      </c>
      <c r="J42" s="315"/>
      <c r="K42" s="315"/>
      <c r="L42" s="228">
        <f t="shared" si="2"/>
        <v>0</v>
      </c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228">
        <f t="shared" si="3"/>
        <v>0.752</v>
      </c>
      <c r="AA42" s="228">
        <f t="shared" si="4"/>
        <v>0.752</v>
      </c>
      <c r="AB42" s="315">
        <v>0.752</v>
      </c>
      <c r="AC42" s="315"/>
      <c r="AD42" s="315"/>
      <c r="AE42" s="315"/>
      <c r="AF42" s="315"/>
      <c r="AG42" s="315"/>
      <c r="AH42" s="315">
        <v>0.752</v>
      </c>
      <c r="AI42" s="315"/>
      <c r="AJ42" s="315"/>
      <c r="AK42" s="315"/>
      <c r="AL42" s="315" t="s">
        <v>684</v>
      </c>
      <c r="AM42" s="228">
        <f t="shared" si="5"/>
        <v>0.1977</v>
      </c>
      <c r="AN42" s="315"/>
      <c r="AO42" s="315"/>
      <c r="AP42" s="315"/>
      <c r="AQ42" s="228">
        <f t="shared" si="6"/>
        <v>0</v>
      </c>
      <c r="AR42" s="315"/>
      <c r="AS42" s="315"/>
      <c r="AT42" s="315"/>
      <c r="AU42" s="315"/>
      <c r="AV42" s="315"/>
      <c r="AW42" s="315"/>
      <c r="AX42" s="228">
        <f t="shared" si="7"/>
        <v>0</v>
      </c>
      <c r="AY42" s="315"/>
      <c r="AZ42" s="315"/>
      <c r="BA42" s="315"/>
      <c r="BB42" s="315"/>
      <c r="BC42" s="228">
        <f t="shared" si="8"/>
        <v>0</v>
      </c>
      <c r="BD42" s="315"/>
      <c r="BE42" s="315"/>
      <c r="BF42" s="315"/>
      <c r="BG42" s="315"/>
      <c r="BH42" s="228">
        <f t="shared" si="9"/>
        <v>0.1977</v>
      </c>
      <c r="BI42" s="315"/>
      <c r="BJ42" s="315" t="s">
        <v>685</v>
      </c>
      <c r="BK42" s="315"/>
      <c r="BL42" s="315"/>
      <c r="BM42" s="315"/>
      <c r="BN42" s="315"/>
      <c r="BO42" s="315"/>
      <c r="BP42" s="228">
        <f t="shared" si="10"/>
        <v>0</v>
      </c>
      <c r="BQ42" s="315"/>
      <c r="BR42" s="315"/>
      <c r="BS42" s="315"/>
      <c r="BT42" s="228">
        <f t="shared" si="11"/>
        <v>0</v>
      </c>
      <c r="BU42" s="315"/>
      <c r="BV42" s="315"/>
      <c r="BW42" s="315"/>
      <c r="BX42" s="315"/>
      <c r="BY42" s="228">
        <f t="shared" si="12"/>
        <v>0</v>
      </c>
      <c r="BZ42" s="315"/>
      <c r="CA42" s="315"/>
      <c r="CB42" s="315"/>
      <c r="CC42" s="315"/>
      <c r="CD42" s="315"/>
      <c r="CE42" s="315"/>
      <c r="CF42" s="315"/>
      <c r="CG42" s="315" t="s">
        <v>683</v>
      </c>
      <c r="CH42" s="315"/>
    </row>
    <row r="43" spans="1:86" s="316" customFormat="1" ht="15">
      <c r="A43" s="311"/>
      <c r="B43" s="312" t="s">
        <v>686</v>
      </c>
      <c r="C43" s="313"/>
      <c r="D43" s="313" t="s">
        <v>277</v>
      </c>
      <c r="E43" s="314">
        <v>5.94</v>
      </c>
      <c r="F43" s="315">
        <f>G43</f>
        <v>0</v>
      </c>
      <c r="G43" s="228"/>
      <c r="H43" s="228">
        <f t="shared" si="0"/>
        <v>0</v>
      </c>
      <c r="I43" s="228">
        <f t="shared" si="1"/>
        <v>0</v>
      </c>
      <c r="J43" s="315"/>
      <c r="K43" s="315"/>
      <c r="L43" s="228">
        <f t="shared" si="2"/>
        <v>0</v>
      </c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228">
        <f t="shared" si="3"/>
        <v>2.94</v>
      </c>
      <c r="AA43" s="228">
        <f t="shared" si="4"/>
        <v>0</v>
      </c>
      <c r="AB43" s="315"/>
      <c r="AC43" s="315"/>
      <c r="AD43" s="315"/>
      <c r="AE43" s="315"/>
      <c r="AF43" s="315"/>
      <c r="AG43" s="315" t="s">
        <v>668</v>
      </c>
      <c r="AH43" s="315">
        <v>2.94</v>
      </c>
      <c r="AI43" s="315"/>
      <c r="AJ43" s="315"/>
      <c r="AK43" s="315"/>
      <c r="AL43" s="315" t="s">
        <v>668</v>
      </c>
      <c r="AM43" s="228">
        <f t="shared" si="5"/>
        <v>0.51</v>
      </c>
      <c r="AN43" s="315"/>
      <c r="AO43" s="315"/>
      <c r="AP43" s="315"/>
      <c r="AQ43" s="228">
        <f t="shared" si="6"/>
        <v>0</v>
      </c>
      <c r="AR43" s="315"/>
      <c r="AS43" s="315"/>
      <c r="AT43" s="315"/>
      <c r="AU43" s="315"/>
      <c r="AV43" s="315" t="s">
        <v>395</v>
      </c>
      <c r="AW43" s="315"/>
      <c r="AX43" s="228">
        <f t="shared" si="7"/>
        <v>0</v>
      </c>
      <c r="AY43" s="315"/>
      <c r="AZ43" s="315"/>
      <c r="BA43" s="315"/>
      <c r="BB43" s="315"/>
      <c r="BC43" s="228">
        <f t="shared" si="8"/>
        <v>0</v>
      </c>
      <c r="BD43" s="315"/>
      <c r="BE43" s="315"/>
      <c r="BF43" s="315"/>
      <c r="BG43" s="315"/>
      <c r="BH43" s="228">
        <f t="shared" si="9"/>
        <v>0</v>
      </c>
      <c r="BI43" s="315"/>
      <c r="BJ43" s="315"/>
      <c r="BK43" s="315"/>
      <c r="BL43" s="315"/>
      <c r="BM43" s="315"/>
      <c r="BN43" s="315"/>
      <c r="BO43" s="315"/>
      <c r="BP43" s="228">
        <f t="shared" si="10"/>
        <v>0</v>
      </c>
      <c r="BQ43" s="315"/>
      <c r="BR43" s="315"/>
      <c r="BS43" s="315"/>
      <c r="BT43" s="228">
        <f t="shared" si="11"/>
        <v>0</v>
      </c>
      <c r="BU43" s="315"/>
      <c r="BV43" s="315"/>
      <c r="BW43" s="315"/>
      <c r="BX43" s="315"/>
      <c r="BY43" s="228">
        <f t="shared" si="12"/>
        <v>2.49</v>
      </c>
      <c r="BZ43" s="315"/>
      <c r="CA43" s="315"/>
      <c r="CB43" s="315"/>
      <c r="CC43" s="315" t="s">
        <v>672</v>
      </c>
      <c r="CD43" s="315"/>
      <c r="CE43" s="315"/>
      <c r="CF43" s="315"/>
      <c r="CG43" s="315" t="s">
        <v>687</v>
      </c>
      <c r="CH43" s="315"/>
    </row>
    <row r="44" spans="1:86" s="316" customFormat="1" ht="15">
      <c r="A44" s="311"/>
      <c r="B44" s="312" t="s">
        <v>688</v>
      </c>
      <c r="C44" s="313"/>
      <c r="D44" s="313" t="s">
        <v>277</v>
      </c>
      <c r="E44" s="314">
        <v>5.926</v>
      </c>
      <c r="F44" s="315">
        <f>G44</f>
        <v>0</v>
      </c>
      <c r="G44" s="228"/>
      <c r="H44" s="228">
        <f t="shared" si="0"/>
        <v>0</v>
      </c>
      <c r="I44" s="228">
        <f t="shared" si="1"/>
        <v>0</v>
      </c>
      <c r="J44" s="315"/>
      <c r="K44" s="315"/>
      <c r="L44" s="228">
        <f t="shared" si="2"/>
        <v>0</v>
      </c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228">
        <f t="shared" si="3"/>
        <v>2.1827</v>
      </c>
      <c r="AA44" s="228">
        <f t="shared" si="4"/>
        <v>2.1827</v>
      </c>
      <c r="AB44" s="315">
        <v>2.1827</v>
      </c>
      <c r="AC44" s="315"/>
      <c r="AD44" s="315"/>
      <c r="AE44" s="315"/>
      <c r="AF44" s="315"/>
      <c r="AG44" s="315"/>
      <c r="AH44" s="315">
        <v>2.1827</v>
      </c>
      <c r="AI44" s="315"/>
      <c r="AJ44" s="315"/>
      <c r="AK44" s="315"/>
      <c r="AL44" s="315" t="s">
        <v>690</v>
      </c>
      <c r="AM44" s="228">
        <f t="shared" si="5"/>
        <v>3.7433</v>
      </c>
      <c r="AN44" s="315"/>
      <c r="AO44" s="315"/>
      <c r="AP44" s="315"/>
      <c r="AQ44" s="228">
        <f t="shared" si="6"/>
        <v>0</v>
      </c>
      <c r="AR44" s="315"/>
      <c r="AS44" s="315"/>
      <c r="AT44" s="315"/>
      <c r="AU44" s="315"/>
      <c r="AV44" s="315" t="s">
        <v>691</v>
      </c>
      <c r="AW44" s="315"/>
      <c r="AX44" s="228">
        <f t="shared" si="7"/>
        <v>0</v>
      </c>
      <c r="AY44" s="315"/>
      <c r="AZ44" s="315"/>
      <c r="BA44" s="315"/>
      <c r="BB44" s="315"/>
      <c r="BC44" s="228">
        <f t="shared" si="8"/>
        <v>0</v>
      </c>
      <c r="BD44" s="315"/>
      <c r="BE44" s="315"/>
      <c r="BF44" s="315"/>
      <c r="BG44" s="315"/>
      <c r="BH44" s="228">
        <f t="shared" si="9"/>
        <v>0</v>
      </c>
      <c r="BI44" s="315"/>
      <c r="BJ44" s="315"/>
      <c r="BK44" s="315"/>
      <c r="BL44" s="315"/>
      <c r="BM44" s="315"/>
      <c r="BN44" s="315"/>
      <c r="BO44" s="315"/>
      <c r="BP44" s="228">
        <f t="shared" si="10"/>
        <v>0</v>
      </c>
      <c r="BQ44" s="315"/>
      <c r="BR44" s="315"/>
      <c r="BS44" s="315"/>
      <c r="BT44" s="228">
        <f t="shared" si="11"/>
        <v>0</v>
      </c>
      <c r="BU44" s="315"/>
      <c r="BV44" s="315"/>
      <c r="BW44" s="315"/>
      <c r="BX44" s="315"/>
      <c r="BY44" s="228">
        <f t="shared" si="12"/>
        <v>0</v>
      </c>
      <c r="BZ44" s="315"/>
      <c r="CA44" s="315"/>
      <c r="CB44" s="315"/>
      <c r="CC44" s="315"/>
      <c r="CD44" s="315"/>
      <c r="CE44" s="315"/>
      <c r="CF44" s="315"/>
      <c r="CG44" s="315" t="s">
        <v>689</v>
      </c>
      <c r="CH44" s="315"/>
    </row>
    <row r="45" spans="1:86" s="316" customFormat="1" ht="15">
      <c r="A45" s="311"/>
      <c r="B45" s="312" t="s">
        <v>692</v>
      </c>
      <c r="C45" s="313"/>
      <c r="D45" s="313" t="s">
        <v>277</v>
      </c>
      <c r="E45" s="314">
        <v>7.555</v>
      </c>
      <c r="F45" s="315">
        <f>G45</f>
        <v>0</v>
      </c>
      <c r="G45" s="228"/>
      <c r="H45" s="228">
        <f t="shared" si="0"/>
        <v>0</v>
      </c>
      <c r="I45" s="228">
        <f t="shared" si="1"/>
        <v>0</v>
      </c>
      <c r="J45" s="315"/>
      <c r="K45" s="315"/>
      <c r="L45" s="228">
        <f t="shared" si="2"/>
        <v>0</v>
      </c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228">
        <f t="shared" si="3"/>
        <v>7.4134</v>
      </c>
      <c r="AA45" s="228">
        <f t="shared" si="4"/>
        <v>7.4134</v>
      </c>
      <c r="AB45" s="315">
        <v>6.9032</v>
      </c>
      <c r="AC45" s="315"/>
      <c r="AD45" s="315"/>
      <c r="AE45" s="315"/>
      <c r="AF45" s="315" t="s">
        <v>667</v>
      </c>
      <c r="AG45" s="315"/>
      <c r="AH45" s="315">
        <v>7.4134</v>
      </c>
      <c r="AI45" s="315"/>
      <c r="AJ45" s="315"/>
      <c r="AK45" s="315"/>
      <c r="AL45" s="315" t="s">
        <v>694</v>
      </c>
      <c r="AM45" s="228">
        <f t="shared" si="5"/>
        <v>0.1416</v>
      </c>
      <c r="AN45" s="315"/>
      <c r="AO45" s="315"/>
      <c r="AP45" s="315"/>
      <c r="AQ45" s="228">
        <f t="shared" si="6"/>
        <v>0</v>
      </c>
      <c r="AR45" s="315"/>
      <c r="AS45" s="315"/>
      <c r="AT45" s="315"/>
      <c r="AU45" s="315"/>
      <c r="AV45" s="315"/>
      <c r="AW45" s="315"/>
      <c r="AX45" s="228">
        <f t="shared" si="7"/>
        <v>0</v>
      </c>
      <c r="AY45" s="315"/>
      <c r="AZ45" s="315"/>
      <c r="BA45" s="315"/>
      <c r="BB45" s="315"/>
      <c r="BC45" s="228">
        <f t="shared" si="8"/>
        <v>0</v>
      </c>
      <c r="BD45" s="315"/>
      <c r="BE45" s="315"/>
      <c r="BF45" s="315"/>
      <c r="BG45" s="315"/>
      <c r="BH45" s="228">
        <f t="shared" si="9"/>
        <v>0.1416</v>
      </c>
      <c r="BI45" s="315"/>
      <c r="BJ45" s="315" t="s">
        <v>695</v>
      </c>
      <c r="BK45" s="315"/>
      <c r="BL45" s="315"/>
      <c r="BM45" s="315"/>
      <c r="BN45" s="315"/>
      <c r="BO45" s="315"/>
      <c r="BP45" s="228">
        <f t="shared" si="10"/>
        <v>0</v>
      </c>
      <c r="BQ45" s="315"/>
      <c r="BR45" s="315"/>
      <c r="BS45" s="315"/>
      <c r="BT45" s="228">
        <f t="shared" si="11"/>
        <v>0</v>
      </c>
      <c r="BU45" s="315"/>
      <c r="BV45" s="315"/>
      <c r="BW45" s="315"/>
      <c r="BX45" s="315"/>
      <c r="BY45" s="228">
        <f t="shared" si="12"/>
        <v>0</v>
      </c>
      <c r="BZ45" s="315"/>
      <c r="CA45" s="315"/>
      <c r="CB45" s="315"/>
      <c r="CC45" s="315"/>
      <c r="CD45" s="315"/>
      <c r="CE45" s="315"/>
      <c r="CF45" s="315"/>
      <c r="CG45" s="315" t="s">
        <v>693</v>
      </c>
      <c r="CH45" s="315"/>
    </row>
    <row r="46" spans="1:86" s="309" customFormat="1" ht="14.25">
      <c r="A46" s="304" t="s">
        <v>699</v>
      </c>
      <c r="B46" s="305" t="s">
        <v>700</v>
      </c>
      <c r="C46" s="306" t="s">
        <v>701</v>
      </c>
      <c r="D46" s="306" t="s">
        <v>277</v>
      </c>
      <c r="E46" s="307">
        <v>606.975</v>
      </c>
      <c r="F46" s="308">
        <f>F47+F48+F49</f>
        <v>606.9749999999999</v>
      </c>
      <c r="G46" s="308">
        <f>H46+Z46+AM46+BP46+BS46+BT46+BY46</f>
        <v>606.975</v>
      </c>
      <c r="H46" s="308">
        <f t="shared" si="0"/>
        <v>14.3446</v>
      </c>
      <c r="I46" s="308">
        <f t="shared" si="1"/>
        <v>10.9544</v>
      </c>
      <c r="J46" s="308">
        <v>8.9346</v>
      </c>
      <c r="K46" s="308"/>
      <c r="L46" s="308">
        <f t="shared" si="2"/>
        <v>0</v>
      </c>
      <c r="M46" s="308"/>
      <c r="N46" s="308"/>
      <c r="O46" s="308"/>
      <c r="P46" s="308" t="s">
        <v>703</v>
      </c>
      <c r="Q46" s="308"/>
      <c r="R46" s="308"/>
      <c r="S46" s="308" t="s">
        <v>704</v>
      </c>
      <c r="T46" s="308"/>
      <c r="U46" s="308"/>
      <c r="V46" s="308"/>
      <c r="W46" s="308"/>
      <c r="X46" s="308"/>
      <c r="Y46" s="308"/>
      <c r="Z46" s="308">
        <v>569.5982</v>
      </c>
      <c r="AA46" s="308">
        <f t="shared" si="4"/>
        <v>576.1752</v>
      </c>
      <c r="AB46" s="308">
        <v>553.7838</v>
      </c>
      <c r="AC46" s="308">
        <v>2</v>
      </c>
      <c r="AD46" s="308"/>
      <c r="AE46" s="308">
        <v>0.5817</v>
      </c>
      <c r="AF46" s="308">
        <v>21.8097</v>
      </c>
      <c r="AG46" s="308"/>
      <c r="AH46" s="308">
        <v>576.1752</v>
      </c>
      <c r="AI46" s="308"/>
      <c r="AJ46" s="308"/>
      <c r="AK46" s="308" t="s">
        <v>705</v>
      </c>
      <c r="AL46" s="308"/>
      <c r="AM46" s="308">
        <f t="shared" si="5"/>
        <v>0</v>
      </c>
      <c r="AN46" s="308"/>
      <c r="AO46" s="308"/>
      <c r="AP46" s="308"/>
      <c r="AQ46" s="308">
        <f t="shared" si="6"/>
        <v>0</v>
      </c>
      <c r="AR46" s="308"/>
      <c r="AS46" s="308"/>
      <c r="AT46" s="308"/>
      <c r="AU46" s="308"/>
      <c r="AV46" s="308"/>
      <c r="AW46" s="308"/>
      <c r="AX46" s="308">
        <f t="shared" si="7"/>
        <v>0</v>
      </c>
      <c r="AY46" s="308"/>
      <c r="AZ46" s="308"/>
      <c r="BA46" s="308"/>
      <c r="BB46" s="308"/>
      <c r="BC46" s="308">
        <f t="shared" si="8"/>
        <v>0</v>
      </c>
      <c r="BD46" s="308"/>
      <c r="BE46" s="308"/>
      <c r="BF46" s="308"/>
      <c r="BG46" s="308"/>
      <c r="BH46" s="308">
        <f t="shared" si="9"/>
        <v>0</v>
      </c>
      <c r="BI46" s="308"/>
      <c r="BJ46" s="308"/>
      <c r="BK46" s="308"/>
      <c r="BL46" s="308"/>
      <c r="BM46" s="308"/>
      <c r="BN46" s="308"/>
      <c r="BO46" s="308"/>
      <c r="BP46" s="308">
        <f t="shared" si="10"/>
        <v>14.515</v>
      </c>
      <c r="BQ46" s="308"/>
      <c r="BR46" s="308" t="s">
        <v>708</v>
      </c>
      <c r="BS46" s="308"/>
      <c r="BT46" s="308">
        <f t="shared" si="11"/>
        <v>2.5172</v>
      </c>
      <c r="BU46" s="308"/>
      <c r="BV46" s="308"/>
      <c r="BW46" s="308"/>
      <c r="BX46" s="308" t="s">
        <v>709</v>
      </c>
      <c r="BY46" s="308">
        <f t="shared" si="12"/>
        <v>6</v>
      </c>
      <c r="BZ46" s="308" t="s">
        <v>710</v>
      </c>
      <c r="CA46" s="308"/>
      <c r="CB46" s="308"/>
      <c r="CC46" s="308"/>
      <c r="CD46" s="308"/>
      <c r="CE46" s="308"/>
      <c r="CF46" s="308"/>
      <c r="CG46" s="308"/>
      <c r="CH46" s="308"/>
    </row>
    <row r="47" spans="1:86" s="316" customFormat="1" ht="15">
      <c r="A47" s="311"/>
      <c r="B47" s="312" t="s">
        <v>711</v>
      </c>
      <c r="C47" s="313"/>
      <c r="D47" s="313"/>
      <c r="E47" s="314">
        <v>13.46</v>
      </c>
      <c r="F47" s="315">
        <f>E47</f>
        <v>13.46</v>
      </c>
      <c r="G47" s="228">
        <f>H47+Z47+AM47+BP47+BS47+BT47+BY47</f>
        <v>13.46</v>
      </c>
      <c r="H47" s="228">
        <f t="shared" si="0"/>
        <v>0</v>
      </c>
      <c r="I47" s="228">
        <f t="shared" si="1"/>
        <v>0</v>
      </c>
      <c r="J47" s="315"/>
      <c r="K47" s="315"/>
      <c r="L47" s="228">
        <f t="shared" si="2"/>
        <v>0</v>
      </c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228">
        <v>13.46</v>
      </c>
      <c r="AA47" s="228">
        <f t="shared" si="4"/>
        <v>20.037</v>
      </c>
      <c r="AB47" s="315">
        <v>20.037</v>
      </c>
      <c r="AC47" s="315">
        <v>2</v>
      </c>
      <c r="AD47" s="315"/>
      <c r="AE47" s="315"/>
      <c r="AF47" s="315"/>
      <c r="AG47" s="315"/>
      <c r="AH47" s="315">
        <v>20.037</v>
      </c>
      <c r="AI47" s="315"/>
      <c r="AJ47" s="315"/>
      <c r="AK47" s="315" t="s">
        <v>712</v>
      </c>
      <c r="AL47" s="315"/>
      <c r="AM47" s="228">
        <f t="shared" si="5"/>
        <v>0</v>
      </c>
      <c r="AN47" s="315"/>
      <c r="AO47" s="315"/>
      <c r="AP47" s="315"/>
      <c r="AQ47" s="228">
        <f t="shared" si="6"/>
        <v>0</v>
      </c>
      <c r="AR47" s="315"/>
      <c r="AS47" s="315"/>
      <c r="AT47" s="315"/>
      <c r="AU47" s="315"/>
      <c r="AV47" s="315"/>
      <c r="AW47" s="315"/>
      <c r="AX47" s="228">
        <f t="shared" si="7"/>
        <v>0</v>
      </c>
      <c r="AY47" s="315"/>
      <c r="AZ47" s="315"/>
      <c r="BA47" s="315"/>
      <c r="BB47" s="315"/>
      <c r="BC47" s="228">
        <f t="shared" si="8"/>
        <v>0</v>
      </c>
      <c r="BD47" s="315"/>
      <c r="BE47" s="315"/>
      <c r="BF47" s="315"/>
      <c r="BG47" s="315"/>
      <c r="BH47" s="228">
        <f t="shared" si="9"/>
        <v>0</v>
      </c>
      <c r="BI47" s="315"/>
      <c r="BJ47" s="315"/>
      <c r="BK47" s="315"/>
      <c r="BL47" s="315"/>
      <c r="BM47" s="315"/>
      <c r="BN47" s="315"/>
      <c r="BO47" s="315"/>
      <c r="BP47" s="228">
        <f t="shared" si="10"/>
        <v>0</v>
      </c>
      <c r="BQ47" s="315"/>
      <c r="BR47" s="315"/>
      <c r="BS47" s="315"/>
      <c r="BT47" s="228">
        <f t="shared" si="11"/>
        <v>0</v>
      </c>
      <c r="BU47" s="315"/>
      <c r="BV47" s="315"/>
      <c r="BW47" s="315"/>
      <c r="BX47" s="315"/>
      <c r="BY47" s="228">
        <f t="shared" si="12"/>
        <v>0</v>
      </c>
      <c r="BZ47" s="315"/>
      <c r="CA47" s="315"/>
      <c r="CB47" s="315"/>
      <c r="CC47" s="315"/>
      <c r="CD47" s="315"/>
      <c r="CE47" s="315"/>
      <c r="CF47" s="315"/>
      <c r="CG47" s="315"/>
      <c r="CH47" s="315"/>
    </row>
    <row r="48" spans="1:86" s="316" customFormat="1" ht="30">
      <c r="A48" s="311"/>
      <c r="B48" s="312" t="s">
        <v>713</v>
      </c>
      <c r="C48" s="313"/>
      <c r="D48" s="313" t="s">
        <v>277</v>
      </c>
      <c r="E48" s="314">
        <v>470.895</v>
      </c>
      <c r="F48" s="315">
        <f>E48</f>
        <v>470.895</v>
      </c>
      <c r="G48" s="228"/>
      <c r="H48" s="228">
        <f t="shared" si="0"/>
        <v>1.81</v>
      </c>
      <c r="I48" s="228">
        <f t="shared" si="1"/>
        <v>1.81</v>
      </c>
      <c r="J48" s="315"/>
      <c r="K48" s="315"/>
      <c r="L48" s="228">
        <f t="shared" si="2"/>
        <v>0</v>
      </c>
      <c r="M48" s="315"/>
      <c r="N48" s="315"/>
      <c r="O48" s="315"/>
      <c r="P48" s="315" t="s">
        <v>714</v>
      </c>
      <c r="Q48" s="315"/>
      <c r="R48" s="315"/>
      <c r="S48" s="315"/>
      <c r="T48" s="315"/>
      <c r="U48" s="315"/>
      <c r="V48" s="315"/>
      <c r="W48" s="315"/>
      <c r="X48" s="315"/>
      <c r="Y48" s="315"/>
      <c r="Z48" s="228">
        <f t="shared" si="3"/>
        <v>446.95529999999997</v>
      </c>
      <c r="AA48" s="228">
        <f t="shared" si="4"/>
        <v>446.95529999999997</v>
      </c>
      <c r="AB48" s="315">
        <v>435.7553</v>
      </c>
      <c r="AC48" s="315"/>
      <c r="AD48" s="315"/>
      <c r="AE48" s="315"/>
      <c r="AF48" s="315">
        <v>11.2</v>
      </c>
      <c r="AG48" s="315"/>
      <c r="AH48" s="315">
        <v>446.9553</v>
      </c>
      <c r="AI48" s="315"/>
      <c r="AJ48" s="315"/>
      <c r="AK48" s="315" t="s">
        <v>715</v>
      </c>
      <c r="AL48" s="315"/>
      <c r="AM48" s="228">
        <f t="shared" si="5"/>
        <v>0</v>
      </c>
      <c r="AN48" s="315"/>
      <c r="AO48" s="315"/>
      <c r="AP48" s="315"/>
      <c r="AQ48" s="228">
        <f t="shared" si="6"/>
        <v>0</v>
      </c>
      <c r="AR48" s="315"/>
      <c r="AS48" s="315"/>
      <c r="AT48" s="315"/>
      <c r="AU48" s="315"/>
      <c r="AV48" s="315"/>
      <c r="AW48" s="315"/>
      <c r="AX48" s="228">
        <f t="shared" si="7"/>
        <v>0</v>
      </c>
      <c r="AY48" s="315"/>
      <c r="AZ48" s="315"/>
      <c r="BA48" s="315"/>
      <c r="BB48" s="315"/>
      <c r="BC48" s="228">
        <f t="shared" si="8"/>
        <v>0</v>
      </c>
      <c r="BD48" s="315"/>
      <c r="BE48" s="315"/>
      <c r="BF48" s="315"/>
      <c r="BG48" s="315"/>
      <c r="BH48" s="228">
        <f t="shared" si="9"/>
        <v>0</v>
      </c>
      <c r="BI48" s="315"/>
      <c r="BJ48" s="315"/>
      <c r="BK48" s="315"/>
      <c r="BL48" s="315"/>
      <c r="BM48" s="315"/>
      <c r="BN48" s="315"/>
      <c r="BO48" s="315"/>
      <c r="BP48" s="228">
        <f t="shared" si="10"/>
        <v>13.6125</v>
      </c>
      <c r="BQ48" s="315"/>
      <c r="BR48" s="315" t="s">
        <v>718</v>
      </c>
      <c r="BS48" s="315"/>
      <c r="BT48" s="228">
        <f t="shared" si="11"/>
        <v>2.5172</v>
      </c>
      <c r="BU48" s="315"/>
      <c r="BV48" s="315"/>
      <c r="BW48" s="315"/>
      <c r="BX48" s="315" t="s">
        <v>709</v>
      </c>
      <c r="BY48" s="228">
        <f t="shared" si="12"/>
        <v>6</v>
      </c>
      <c r="BZ48" s="315" t="s">
        <v>710</v>
      </c>
      <c r="CA48" s="315"/>
      <c r="CB48" s="315"/>
      <c r="CC48" s="315"/>
      <c r="CD48" s="315"/>
      <c r="CE48" s="315"/>
      <c r="CF48" s="315"/>
      <c r="CG48" s="315"/>
      <c r="CH48" s="315"/>
    </row>
    <row r="49" spans="1:86" s="316" customFormat="1" ht="15">
      <c r="A49" s="311"/>
      <c r="B49" s="312" t="s">
        <v>719</v>
      </c>
      <c r="C49" s="313"/>
      <c r="D49" s="313"/>
      <c r="E49" s="314">
        <v>122.62</v>
      </c>
      <c r="F49" s="315">
        <f>E49</f>
        <v>122.62</v>
      </c>
      <c r="G49" s="228"/>
      <c r="H49" s="228">
        <f t="shared" si="0"/>
        <v>12.5346</v>
      </c>
      <c r="I49" s="228">
        <f t="shared" si="1"/>
        <v>9.1444</v>
      </c>
      <c r="J49" s="315" t="s">
        <v>702</v>
      </c>
      <c r="K49" s="315"/>
      <c r="L49" s="228">
        <f t="shared" si="2"/>
        <v>0</v>
      </c>
      <c r="M49" s="315"/>
      <c r="N49" s="315"/>
      <c r="O49" s="315"/>
      <c r="P49" s="315" t="s">
        <v>722</v>
      </c>
      <c r="Q49" s="315"/>
      <c r="R49" s="315"/>
      <c r="S49" s="315" t="s">
        <v>704</v>
      </c>
      <c r="T49" s="315"/>
      <c r="U49" s="315"/>
      <c r="V49" s="315"/>
      <c r="W49" s="315"/>
      <c r="X49" s="315"/>
      <c r="Y49" s="315"/>
      <c r="Z49" s="228">
        <f t="shared" si="3"/>
        <v>109.1829</v>
      </c>
      <c r="AA49" s="228">
        <f t="shared" si="4"/>
        <v>109.1829</v>
      </c>
      <c r="AB49" s="315">
        <v>97.9915</v>
      </c>
      <c r="AC49" s="315"/>
      <c r="AD49" s="315"/>
      <c r="AE49" s="315">
        <v>0.5817</v>
      </c>
      <c r="AF49" s="315">
        <v>10.6097</v>
      </c>
      <c r="AG49" s="315"/>
      <c r="AH49" s="315">
        <v>109.1829</v>
      </c>
      <c r="AI49" s="315"/>
      <c r="AJ49" s="315"/>
      <c r="AK49" s="315" t="s">
        <v>723</v>
      </c>
      <c r="AL49" s="315"/>
      <c r="AM49" s="228">
        <f t="shared" si="5"/>
        <v>0</v>
      </c>
      <c r="AN49" s="315"/>
      <c r="AO49" s="315"/>
      <c r="AP49" s="315"/>
      <c r="AQ49" s="228">
        <f t="shared" si="6"/>
        <v>0</v>
      </c>
      <c r="AR49" s="315"/>
      <c r="AS49" s="315"/>
      <c r="AT49" s="315"/>
      <c r="AU49" s="315"/>
      <c r="AV49" s="315"/>
      <c r="AW49" s="315"/>
      <c r="AX49" s="228">
        <f t="shared" si="7"/>
        <v>0</v>
      </c>
      <c r="AY49" s="315"/>
      <c r="AZ49" s="315"/>
      <c r="BA49" s="315"/>
      <c r="BB49" s="315"/>
      <c r="BC49" s="228">
        <f t="shared" si="8"/>
        <v>0</v>
      </c>
      <c r="BD49" s="315"/>
      <c r="BE49" s="315"/>
      <c r="BF49" s="315"/>
      <c r="BG49" s="315"/>
      <c r="BH49" s="228">
        <f t="shared" si="9"/>
        <v>0</v>
      </c>
      <c r="BI49" s="315"/>
      <c r="BJ49" s="315"/>
      <c r="BK49" s="315"/>
      <c r="BL49" s="315"/>
      <c r="BM49" s="315"/>
      <c r="BN49" s="315"/>
      <c r="BO49" s="315"/>
      <c r="BP49" s="228">
        <f t="shared" si="10"/>
        <v>0.9025</v>
      </c>
      <c r="BQ49" s="315"/>
      <c r="BR49" s="315" t="s">
        <v>724</v>
      </c>
      <c r="BS49" s="315"/>
      <c r="BT49" s="228">
        <f t="shared" si="11"/>
        <v>0</v>
      </c>
      <c r="BU49" s="315"/>
      <c r="BV49" s="315"/>
      <c r="BW49" s="315"/>
      <c r="BX49" s="315"/>
      <c r="BY49" s="228">
        <f t="shared" si="12"/>
        <v>0</v>
      </c>
      <c r="BZ49" s="315"/>
      <c r="CA49" s="315"/>
      <c r="CB49" s="315"/>
      <c r="CC49" s="315"/>
      <c r="CD49" s="315"/>
      <c r="CE49" s="315"/>
      <c r="CF49" s="315"/>
      <c r="CG49" s="315"/>
      <c r="CH49" s="315"/>
    </row>
    <row r="50" spans="1:86" s="229" customFormat="1" ht="15">
      <c r="A50" s="225" t="s">
        <v>725</v>
      </c>
      <c r="B50" s="226" t="s">
        <v>726</v>
      </c>
      <c r="C50" s="227" t="s">
        <v>727</v>
      </c>
      <c r="D50" s="227" t="s">
        <v>277</v>
      </c>
      <c r="E50" s="310">
        <v>470.895</v>
      </c>
      <c r="F50" s="228">
        <f>F51</f>
        <v>470.895</v>
      </c>
      <c r="G50" s="228"/>
      <c r="H50" s="228">
        <f t="shared" si="0"/>
        <v>1.81</v>
      </c>
      <c r="I50" s="228">
        <f t="shared" si="1"/>
        <v>1.81</v>
      </c>
      <c r="J50" s="228"/>
      <c r="K50" s="228"/>
      <c r="L50" s="228">
        <f t="shared" si="2"/>
        <v>0</v>
      </c>
      <c r="M50" s="228"/>
      <c r="N50" s="228"/>
      <c r="O50" s="228"/>
      <c r="P50" s="228" t="s">
        <v>714</v>
      </c>
      <c r="Q50" s="228"/>
      <c r="R50" s="228"/>
      <c r="S50" s="228"/>
      <c r="T50" s="228"/>
      <c r="U50" s="228"/>
      <c r="V50" s="228"/>
      <c r="W50" s="228"/>
      <c r="X50" s="228"/>
      <c r="Y50" s="228"/>
      <c r="Z50" s="228">
        <f t="shared" si="3"/>
        <v>446.95529999999997</v>
      </c>
      <c r="AA50" s="228">
        <f t="shared" si="4"/>
        <v>446.95529999999997</v>
      </c>
      <c r="AB50" s="228" t="s">
        <v>716</v>
      </c>
      <c r="AC50" s="228"/>
      <c r="AD50" s="228"/>
      <c r="AE50" s="228"/>
      <c r="AF50" s="228" t="s">
        <v>717</v>
      </c>
      <c r="AG50" s="228"/>
      <c r="AH50" s="228" t="s">
        <v>715</v>
      </c>
      <c r="AI50" s="228"/>
      <c r="AJ50" s="228"/>
      <c r="AK50" s="228" t="s">
        <v>715</v>
      </c>
      <c r="AL50" s="228"/>
      <c r="AM50" s="228">
        <f t="shared" si="5"/>
        <v>0</v>
      </c>
      <c r="AN50" s="228"/>
      <c r="AO50" s="228"/>
      <c r="AP50" s="228"/>
      <c r="AQ50" s="228">
        <f t="shared" si="6"/>
        <v>0</v>
      </c>
      <c r="AR50" s="228"/>
      <c r="AS50" s="228"/>
      <c r="AT50" s="228"/>
      <c r="AU50" s="228"/>
      <c r="AV50" s="228"/>
      <c r="AW50" s="228"/>
      <c r="AX50" s="228">
        <f t="shared" si="7"/>
        <v>0</v>
      </c>
      <c r="AY50" s="228"/>
      <c r="AZ50" s="228"/>
      <c r="BA50" s="228"/>
      <c r="BB50" s="228"/>
      <c r="BC50" s="228">
        <f t="shared" si="8"/>
        <v>0</v>
      </c>
      <c r="BD50" s="228"/>
      <c r="BE50" s="228"/>
      <c r="BF50" s="228"/>
      <c r="BG50" s="228"/>
      <c r="BH50" s="228">
        <f t="shared" si="9"/>
        <v>0</v>
      </c>
      <c r="BI50" s="228"/>
      <c r="BJ50" s="228"/>
      <c r="BK50" s="228"/>
      <c r="BL50" s="228"/>
      <c r="BM50" s="228"/>
      <c r="BN50" s="228"/>
      <c r="BO50" s="228"/>
      <c r="BP50" s="228">
        <f t="shared" si="10"/>
        <v>13.6125</v>
      </c>
      <c r="BQ50" s="228"/>
      <c r="BR50" s="228" t="s">
        <v>718</v>
      </c>
      <c r="BS50" s="228"/>
      <c r="BT50" s="228">
        <f t="shared" si="11"/>
        <v>2.5172</v>
      </c>
      <c r="BU50" s="228"/>
      <c r="BV50" s="228"/>
      <c r="BW50" s="228"/>
      <c r="BX50" s="228" t="s">
        <v>709</v>
      </c>
      <c r="BY50" s="228">
        <f t="shared" si="12"/>
        <v>6</v>
      </c>
      <c r="BZ50" s="228" t="s">
        <v>710</v>
      </c>
      <c r="CA50" s="228"/>
      <c r="CB50" s="228"/>
      <c r="CC50" s="228"/>
      <c r="CD50" s="228"/>
      <c r="CE50" s="228"/>
      <c r="CF50" s="228"/>
      <c r="CG50" s="228"/>
      <c r="CH50" s="228"/>
    </row>
    <row r="51" spans="1:86" s="316" customFormat="1" ht="30">
      <c r="A51" s="311"/>
      <c r="B51" s="312" t="s">
        <v>713</v>
      </c>
      <c r="C51" s="313"/>
      <c r="D51" s="313" t="s">
        <v>277</v>
      </c>
      <c r="E51" s="314">
        <v>470.895</v>
      </c>
      <c r="F51" s="315">
        <f>E51</f>
        <v>470.895</v>
      </c>
      <c r="G51" s="228"/>
      <c r="H51" s="228">
        <f t="shared" si="0"/>
        <v>1.81</v>
      </c>
      <c r="I51" s="228">
        <f t="shared" si="1"/>
        <v>1.81</v>
      </c>
      <c r="J51" s="315"/>
      <c r="K51" s="315"/>
      <c r="L51" s="228">
        <f t="shared" si="2"/>
        <v>0</v>
      </c>
      <c r="M51" s="315"/>
      <c r="N51" s="315"/>
      <c r="O51" s="315"/>
      <c r="P51" s="315" t="s">
        <v>714</v>
      </c>
      <c r="Q51" s="315"/>
      <c r="R51" s="315"/>
      <c r="S51" s="315"/>
      <c r="T51" s="315"/>
      <c r="U51" s="315"/>
      <c r="V51" s="315"/>
      <c r="W51" s="315"/>
      <c r="X51" s="315"/>
      <c r="Y51" s="315"/>
      <c r="Z51" s="228">
        <f t="shared" si="3"/>
        <v>446.95529999999997</v>
      </c>
      <c r="AA51" s="228">
        <f t="shared" si="4"/>
        <v>446.95529999999997</v>
      </c>
      <c r="AB51" s="315" t="s">
        <v>716</v>
      </c>
      <c r="AC51" s="315"/>
      <c r="AD51" s="315"/>
      <c r="AE51" s="315"/>
      <c r="AF51" s="315" t="s">
        <v>717</v>
      </c>
      <c r="AG51" s="315"/>
      <c r="AH51" s="315" t="s">
        <v>715</v>
      </c>
      <c r="AI51" s="315"/>
      <c r="AJ51" s="315"/>
      <c r="AK51" s="315" t="s">
        <v>715</v>
      </c>
      <c r="AL51" s="315"/>
      <c r="AM51" s="228">
        <f t="shared" si="5"/>
        <v>0</v>
      </c>
      <c r="AN51" s="315"/>
      <c r="AO51" s="315"/>
      <c r="AP51" s="315"/>
      <c r="AQ51" s="228">
        <f t="shared" si="6"/>
        <v>0</v>
      </c>
      <c r="AR51" s="315"/>
      <c r="AS51" s="315"/>
      <c r="AT51" s="315"/>
      <c r="AU51" s="315"/>
      <c r="AV51" s="315"/>
      <c r="AW51" s="315"/>
      <c r="AX51" s="228">
        <f t="shared" si="7"/>
        <v>0</v>
      </c>
      <c r="AY51" s="315"/>
      <c r="AZ51" s="315"/>
      <c r="BA51" s="315"/>
      <c r="BB51" s="315"/>
      <c r="BC51" s="228">
        <f t="shared" si="8"/>
        <v>0</v>
      </c>
      <c r="BD51" s="315"/>
      <c r="BE51" s="315"/>
      <c r="BF51" s="315"/>
      <c r="BG51" s="315"/>
      <c r="BH51" s="228">
        <f t="shared" si="9"/>
        <v>0</v>
      </c>
      <c r="BI51" s="315"/>
      <c r="BJ51" s="315"/>
      <c r="BK51" s="315"/>
      <c r="BL51" s="315"/>
      <c r="BM51" s="315"/>
      <c r="BN51" s="315"/>
      <c r="BO51" s="315"/>
      <c r="BP51" s="228">
        <f t="shared" si="10"/>
        <v>13.6125</v>
      </c>
      <c r="BQ51" s="315"/>
      <c r="BR51" s="315" t="s">
        <v>718</v>
      </c>
      <c r="BS51" s="315"/>
      <c r="BT51" s="228">
        <f t="shared" si="11"/>
        <v>2.5172</v>
      </c>
      <c r="BU51" s="315"/>
      <c r="BV51" s="315"/>
      <c r="BW51" s="315"/>
      <c r="BX51" s="315" t="s">
        <v>709</v>
      </c>
      <c r="BY51" s="228">
        <f t="shared" si="12"/>
        <v>6</v>
      </c>
      <c r="BZ51" s="315" t="s">
        <v>710</v>
      </c>
      <c r="CA51" s="315"/>
      <c r="CB51" s="315"/>
      <c r="CC51" s="315"/>
      <c r="CD51" s="315"/>
      <c r="CE51" s="315"/>
      <c r="CF51" s="315"/>
      <c r="CG51" s="315"/>
      <c r="CH51" s="315"/>
    </row>
    <row r="52" spans="1:86" s="309" customFormat="1" ht="14.25">
      <c r="A52" s="304" t="s">
        <v>728</v>
      </c>
      <c r="B52" s="305" t="s">
        <v>729</v>
      </c>
      <c r="C52" s="306" t="s">
        <v>730</v>
      </c>
      <c r="D52" s="306"/>
      <c r="E52" s="307">
        <v>0.05</v>
      </c>
      <c r="F52" s="308">
        <f>F53</f>
        <v>0</v>
      </c>
      <c r="G52" s="308"/>
      <c r="H52" s="308">
        <f t="shared" si="0"/>
        <v>0</v>
      </c>
      <c r="I52" s="308">
        <f t="shared" si="1"/>
        <v>0</v>
      </c>
      <c r="J52" s="308"/>
      <c r="K52" s="308"/>
      <c r="L52" s="308">
        <f t="shared" si="2"/>
        <v>0</v>
      </c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>
        <f t="shared" si="3"/>
        <v>0</v>
      </c>
      <c r="AA52" s="308">
        <f t="shared" si="4"/>
        <v>0</v>
      </c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308">
        <f t="shared" si="5"/>
        <v>0.05</v>
      </c>
      <c r="AN52" s="308"/>
      <c r="AO52" s="308"/>
      <c r="AP52" s="308"/>
      <c r="AQ52" s="308">
        <f t="shared" si="6"/>
        <v>0</v>
      </c>
      <c r="AR52" s="308"/>
      <c r="AS52" s="308"/>
      <c r="AT52" s="308"/>
      <c r="AU52" s="308"/>
      <c r="AV52" s="308"/>
      <c r="AW52" s="308"/>
      <c r="AX52" s="308">
        <f t="shared" si="7"/>
        <v>0</v>
      </c>
      <c r="AY52" s="308"/>
      <c r="AZ52" s="308"/>
      <c r="BA52" s="308"/>
      <c r="BB52" s="308"/>
      <c r="BC52" s="308">
        <f t="shared" si="8"/>
        <v>0.05</v>
      </c>
      <c r="BD52" s="308"/>
      <c r="BE52" s="308" t="s">
        <v>731</v>
      </c>
      <c r="BF52" s="308"/>
      <c r="BG52" s="308"/>
      <c r="BH52" s="308">
        <f t="shared" si="9"/>
        <v>0</v>
      </c>
      <c r="BI52" s="308"/>
      <c r="BJ52" s="308"/>
      <c r="BK52" s="308"/>
      <c r="BL52" s="308"/>
      <c r="BM52" s="308"/>
      <c r="BN52" s="308"/>
      <c r="BO52" s="308"/>
      <c r="BP52" s="308">
        <f t="shared" si="10"/>
        <v>0</v>
      </c>
      <c r="BQ52" s="308"/>
      <c r="BR52" s="308"/>
      <c r="BS52" s="308"/>
      <c r="BT52" s="308">
        <f t="shared" si="11"/>
        <v>0</v>
      </c>
      <c r="BU52" s="308"/>
      <c r="BV52" s="308"/>
      <c r="BW52" s="308"/>
      <c r="BX52" s="308"/>
      <c r="BY52" s="308">
        <f t="shared" si="12"/>
        <v>0</v>
      </c>
      <c r="BZ52" s="308"/>
      <c r="CA52" s="308"/>
      <c r="CB52" s="308"/>
      <c r="CC52" s="308"/>
      <c r="CD52" s="308"/>
      <c r="CE52" s="308"/>
      <c r="CF52" s="308"/>
      <c r="CG52" s="308"/>
      <c r="CH52" s="308"/>
    </row>
    <row r="53" spans="1:86" s="316" customFormat="1" ht="15">
      <c r="A53" s="311"/>
      <c r="B53" s="312" t="s">
        <v>732</v>
      </c>
      <c r="C53" s="313"/>
      <c r="D53" s="313"/>
      <c r="E53" s="314">
        <v>0.05</v>
      </c>
      <c r="F53" s="315">
        <f>G53</f>
        <v>0</v>
      </c>
      <c r="G53" s="228"/>
      <c r="H53" s="228">
        <f t="shared" si="0"/>
        <v>0</v>
      </c>
      <c r="I53" s="228">
        <f t="shared" si="1"/>
        <v>0</v>
      </c>
      <c r="J53" s="315"/>
      <c r="K53" s="315"/>
      <c r="L53" s="228">
        <f t="shared" si="2"/>
        <v>0</v>
      </c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228">
        <f t="shared" si="3"/>
        <v>0</v>
      </c>
      <c r="AA53" s="228">
        <f t="shared" si="4"/>
        <v>0</v>
      </c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228">
        <f t="shared" si="5"/>
        <v>0.05</v>
      </c>
      <c r="AN53" s="315"/>
      <c r="AO53" s="315"/>
      <c r="AP53" s="315"/>
      <c r="AQ53" s="228">
        <f t="shared" si="6"/>
        <v>0</v>
      </c>
      <c r="AR53" s="315"/>
      <c r="AS53" s="315"/>
      <c r="AT53" s="315"/>
      <c r="AU53" s="315"/>
      <c r="AV53" s="315"/>
      <c r="AW53" s="315"/>
      <c r="AX53" s="228">
        <f t="shared" si="7"/>
        <v>0</v>
      </c>
      <c r="AY53" s="315"/>
      <c r="AZ53" s="315"/>
      <c r="BA53" s="315"/>
      <c r="BB53" s="315"/>
      <c r="BC53" s="228">
        <f t="shared" si="8"/>
        <v>0.05</v>
      </c>
      <c r="BD53" s="315"/>
      <c r="BE53" s="315" t="s">
        <v>731</v>
      </c>
      <c r="BF53" s="315"/>
      <c r="BG53" s="315"/>
      <c r="BH53" s="228">
        <f t="shared" si="9"/>
        <v>0</v>
      </c>
      <c r="BI53" s="315"/>
      <c r="BJ53" s="315"/>
      <c r="BK53" s="315"/>
      <c r="BL53" s="315"/>
      <c r="BM53" s="315"/>
      <c r="BN53" s="315"/>
      <c r="BO53" s="315"/>
      <c r="BP53" s="228">
        <f t="shared" si="10"/>
        <v>0</v>
      </c>
      <c r="BQ53" s="315"/>
      <c r="BR53" s="315"/>
      <c r="BS53" s="315"/>
      <c r="BT53" s="228">
        <f t="shared" si="11"/>
        <v>0</v>
      </c>
      <c r="BU53" s="315"/>
      <c r="BV53" s="315"/>
      <c r="BW53" s="315"/>
      <c r="BX53" s="315"/>
      <c r="BY53" s="228">
        <f t="shared" si="12"/>
        <v>0</v>
      </c>
      <c r="BZ53" s="315"/>
      <c r="CA53" s="315"/>
      <c r="CB53" s="315"/>
      <c r="CC53" s="315"/>
      <c r="CD53" s="315"/>
      <c r="CE53" s="315"/>
      <c r="CF53" s="315"/>
      <c r="CG53" s="315"/>
      <c r="CH53" s="315"/>
    </row>
    <row r="54" spans="1:86" s="229" customFormat="1" ht="15">
      <c r="A54" s="225" t="s">
        <v>311</v>
      </c>
      <c r="B54" s="226" t="s">
        <v>737</v>
      </c>
      <c r="C54" s="227" t="s">
        <v>738</v>
      </c>
      <c r="D54" s="227"/>
      <c r="E54" s="310">
        <v>47.5288</v>
      </c>
      <c r="F54" s="228"/>
      <c r="G54" s="228"/>
      <c r="H54" s="228">
        <f t="shared" si="0"/>
        <v>15.899999999999999</v>
      </c>
      <c r="I54" s="228">
        <f t="shared" si="1"/>
        <v>13.501</v>
      </c>
      <c r="J54" s="228"/>
      <c r="K54" s="228"/>
      <c r="L54" s="228">
        <f t="shared" si="2"/>
        <v>0</v>
      </c>
      <c r="M54" s="228"/>
      <c r="N54" s="228"/>
      <c r="O54" s="228"/>
      <c r="P54" s="228" t="s">
        <v>741</v>
      </c>
      <c r="Q54" s="228" t="s">
        <v>776</v>
      </c>
      <c r="R54" s="228"/>
      <c r="S54" s="228"/>
      <c r="T54" s="228" t="s">
        <v>777</v>
      </c>
      <c r="U54" s="228"/>
      <c r="V54" s="228"/>
      <c r="W54" s="228"/>
      <c r="X54" s="228"/>
      <c r="Y54" s="228"/>
      <c r="Z54" s="228">
        <f t="shared" si="3"/>
        <v>12.99</v>
      </c>
      <c r="AA54" s="228">
        <f t="shared" si="4"/>
        <v>6.5</v>
      </c>
      <c r="AB54" s="228" t="s">
        <v>745</v>
      </c>
      <c r="AC54" s="228"/>
      <c r="AD54" s="228"/>
      <c r="AE54" s="228"/>
      <c r="AF54" s="228"/>
      <c r="AG54" s="228" t="s">
        <v>743</v>
      </c>
      <c r="AH54" s="228" t="s">
        <v>745</v>
      </c>
      <c r="AI54" s="228"/>
      <c r="AJ54" s="228"/>
      <c r="AK54" s="228"/>
      <c r="AL54" s="228" t="s">
        <v>745</v>
      </c>
      <c r="AM54" s="228">
        <f t="shared" si="5"/>
        <v>15.844100000000001</v>
      </c>
      <c r="AN54" s="228"/>
      <c r="AO54" s="228"/>
      <c r="AP54" s="228"/>
      <c r="AQ54" s="228">
        <f t="shared" si="6"/>
        <v>0</v>
      </c>
      <c r="AR54" s="228"/>
      <c r="AS54" s="228"/>
      <c r="AT54" s="228"/>
      <c r="AU54" s="228"/>
      <c r="AV54" s="228"/>
      <c r="AW54" s="228"/>
      <c r="AX54" s="228">
        <f t="shared" si="7"/>
        <v>0</v>
      </c>
      <c r="AY54" s="228"/>
      <c r="AZ54" s="228"/>
      <c r="BA54" s="228"/>
      <c r="BB54" s="228"/>
      <c r="BC54" s="228">
        <f t="shared" si="8"/>
        <v>0</v>
      </c>
      <c r="BD54" s="228"/>
      <c r="BE54" s="228"/>
      <c r="BF54" s="228"/>
      <c r="BG54" s="228"/>
      <c r="BH54" s="228">
        <f t="shared" si="9"/>
        <v>15.844100000000001</v>
      </c>
      <c r="BI54" s="228"/>
      <c r="BJ54" s="228"/>
      <c r="BK54" s="228"/>
      <c r="BL54" s="228"/>
      <c r="BM54" s="228"/>
      <c r="BN54" s="228" t="s">
        <v>747</v>
      </c>
      <c r="BO54" s="228" t="s">
        <v>748</v>
      </c>
      <c r="BP54" s="228">
        <f t="shared" si="10"/>
        <v>1.2</v>
      </c>
      <c r="BQ54" s="228"/>
      <c r="BR54" s="228" t="s">
        <v>779</v>
      </c>
      <c r="BS54" s="228"/>
      <c r="BT54" s="228">
        <f t="shared" si="11"/>
        <v>0.49470000000000003</v>
      </c>
      <c r="BU54" s="228"/>
      <c r="BV54" s="228"/>
      <c r="BW54" s="228" t="s">
        <v>749</v>
      </c>
      <c r="BX54" s="228" t="s">
        <v>781</v>
      </c>
      <c r="BY54" s="228">
        <f t="shared" si="12"/>
        <v>1.1</v>
      </c>
      <c r="BZ54" s="228"/>
      <c r="CA54" s="228" t="s">
        <v>750</v>
      </c>
      <c r="CB54" s="228"/>
      <c r="CC54" s="228"/>
      <c r="CD54" s="228"/>
      <c r="CE54" s="228"/>
      <c r="CF54" s="228"/>
      <c r="CG54" s="228"/>
      <c r="CH54" s="228"/>
    </row>
    <row r="55" spans="1:86" s="309" customFormat="1" ht="14.25">
      <c r="A55" s="304" t="s">
        <v>752</v>
      </c>
      <c r="B55" s="305" t="s">
        <v>753</v>
      </c>
      <c r="C55" s="306" t="s">
        <v>754</v>
      </c>
      <c r="D55" s="306" t="s">
        <v>287</v>
      </c>
      <c r="E55" s="307">
        <v>14.223</v>
      </c>
      <c r="F55" s="308"/>
      <c r="G55" s="308">
        <f aca="true" t="shared" si="13" ref="G55:G62">H55+Z55+AM55+BP55+BS55+BT55+BY55</f>
        <v>14.222999999999999</v>
      </c>
      <c r="H55" s="308">
        <f t="shared" si="0"/>
        <v>2.3852</v>
      </c>
      <c r="I55" s="308">
        <f t="shared" si="1"/>
        <v>0.1752</v>
      </c>
      <c r="J55" s="308"/>
      <c r="K55" s="308"/>
      <c r="L55" s="308">
        <f t="shared" si="2"/>
        <v>0</v>
      </c>
      <c r="M55" s="308"/>
      <c r="N55" s="308"/>
      <c r="O55" s="308"/>
      <c r="P55" s="308"/>
      <c r="Q55" s="308" t="s">
        <v>756</v>
      </c>
      <c r="R55" s="308"/>
      <c r="S55" s="308" t="s">
        <v>757</v>
      </c>
      <c r="T55" s="308" t="s">
        <v>758</v>
      </c>
      <c r="U55" s="308"/>
      <c r="V55" s="308"/>
      <c r="W55" s="308"/>
      <c r="X55" s="308"/>
      <c r="Y55" s="308"/>
      <c r="Z55" s="308">
        <f t="shared" si="3"/>
        <v>5.0485999999999995</v>
      </c>
      <c r="AA55" s="308">
        <f t="shared" si="4"/>
        <v>5.0485999999999995</v>
      </c>
      <c r="AB55" s="308" t="s">
        <v>744</v>
      </c>
      <c r="AC55" s="308"/>
      <c r="AD55" s="308"/>
      <c r="AE55" s="308"/>
      <c r="AF55" s="308" t="s">
        <v>742</v>
      </c>
      <c r="AG55" s="308"/>
      <c r="AH55" s="308" t="s">
        <v>744</v>
      </c>
      <c r="AI55" s="308"/>
      <c r="AJ55" s="308"/>
      <c r="AK55" s="308" t="s">
        <v>744</v>
      </c>
      <c r="AL55" s="308"/>
      <c r="AM55" s="308">
        <f t="shared" si="5"/>
        <v>0</v>
      </c>
      <c r="AN55" s="308"/>
      <c r="AO55" s="308"/>
      <c r="AP55" s="308"/>
      <c r="AQ55" s="308">
        <f t="shared" si="6"/>
        <v>0</v>
      </c>
      <c r="AR55" s="308"/>
      <c r="AS55" s="308"/>
      <c r="AT55" s="308"/>
      <c r="AU55" s="308"/>
      <c r="AV55" s="308"/>
      <c r="AW55" s="308"/>
      <c r="AX55" s="308">
        <f t="shared" si="7"/>
        <v>0</v>
      </c>
      <c r="AY55" s="308"/>
      <c r="AZ55" s="308"/>
      <c r="BA55" s="308"/>
      <c r="BB55" s="308"/>
      <c r="BC55" s="308">
        <f t="shared" si="8"/>
        <v>0</v>
      </c>
      <c r="BD55" s="308"/>
      <c r="BE55" s="308"/>
      <c r="BF55" s="308"/>
      <c r="BG55" s="308"/>
      <c r="BH55" s="308">
        <f t="shared" si="9"/>
        <v>0</v>
      </c>
      <c r="BI55" s="308"/>
      <c r="BJ55" s="308"/>
      <c r="BK55" s="308"/>
      <c r="BL55" s="308"/>
      <c r="BM55" s="308"/>
      <c r="BN55" s="308"/>
      <c r="BO55" s="308"/>
      <c r="BP55" s="308">
        <f t="shared" si="10"/>
        <v>0.2075</v>
      </c>
      <c r="BQ55" s="308"/>
      <c r="BR55" s="308" t="s">
        <v>760</v>
      </c>
      <c r="BS55" s="308"/>
      <c r="BT55" s="308">
        <v>6.5817</v>
      </c>
      <c r="BU55" s="308"/>
      <c r="BV55" s="308"/>
      <c r="BW55" s="308"/>
      <c r="BX55" s="308" t="s">
        <v>761</v>
      </c>
      <c r="BY55" s="308">
        <f t="shared" si="12"/>
        <v>0</v>
      </c>
      <c r="BZ55" s="308"/>
      <c r="CA55" s="308"/>
      <c r="CB55" s="308"/>
      <c r="CC55" s="308"/>
      <c r="CD55" s="308"/>
      <c r="CE55" s="308"/>
      <c r="CF55" s="308"/>
      <c r="CG55" s="308"/>
      <c r="CH55" s="308" t="s">
        <v>751</v>
      </c>
    </row>
    <row r="56" spans="1:86" s="309" customFormat="1" ht="28.5">
      <c r="A56" s="304" t="s">
        <v>762</v>
      </c>
      <c r="B56" s="305" t="s">
        <v>763</v>
      </c>
      <c r="C56" s="306" t="s">
        <v>764</v>
      </c>
      <c r="D56" s="306" t="s">
        <v>287</v>
      </c>
      <c r="E56" s="307"/>
      <c r="F56" s="308"/>
      <c r="G56" s="308">
        <f t="shared" si="13"/>
        <v>0</v>
      </c>
      <c r="H56" s="308">
        <f t="shared" si="0"/>
        <v>0</v>
      </c>
      <c r="I56" s="308">
        <f>J56+K56+L56+P56+Q56</f>
        <v>0</v>
      </c>
      <c r="J56" s="308"/>
      <c r="K56" s="308"/>
      <c r="L56" s="308">
        <f t="shared" si="2"/>
        <v>0</v>
      </c>
      <c r="M56" s="308"/>
      <c r="N56" s="308"/>
      <c r="O56" s="308"/>
      <c r="P56" s="330"/>
      <c r="Q56" s="330"/>
      <c r="R56" s="308"/>
      <c r="S56" s="308"/>
      <c r="T56" s="308"/>
      <c r="U56" s="308"/>
      <c r="V56" s="308"/>
      <c r="W56" s="308"/>
      <c r="X56" s="308"/>
      <c r="Y56" s="308"/>
      <c r="Z56" s="308">
        <f t="shared" si="3"/>
        <v>0</v>
      </c>
      <c r="AA56" s="308">
        <f t="shared" si="4"/>
        <v>0</v>
      </c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308"/>
      <c r="AM56" s="308">
        <f t="shared" si="5"/>
        <v>0</v>
      </c>
      <c r="AN56" s="308"/>
      <c r="AO56" s="308"/>
      <c r="AP56" s="308"/>
      <c r="AQ56" s="308">
        <f t="shared" si="6"/>
        <v>0</v>
      </c>
      <c r="AR56" s="308"/>
      <c r="AS56" s="308"/>
      <c r="AT56" s="308"/>
      <c r="AU56" s="308"/>
      <c r="AV56" s="308"/>
      <c r="AW56" s="308"/>
      <c r="AX56" s="308">
        <f t="shared" si="7"/>
        <v>0</v>
      </c>
      <c r="AY56" s="308"/>
      <c r="AZ56" s="308"/>
      <c r="BA56" s="308"/>
      <c r="BB56" s="308"/>
      <c r="BC56" s="308">
        <f t="shared" si="8"/>
        <v>0</v>
      </c>
      <c r="BD56" s="308"/>
      <c r="BE56" s="308"/>
      <c r="BF56" s="308"/>
      <c r="BG56" s="308"/>
      <c r="BH56" s="308">
        <f t="shared" si="9"/>
        <v>0</v>
      </c>
      <c r="BI56" s="308"/>
      <c r="BJ56" s="308"/>
      <c r="BK56" s="308"/>
      <c r="BL56" s="308"/>
      <c r="BM56" s="308"/>
      <c r="BN56" s="308"/>
      <c r="BO56" s="308"/>
      <c r="BP56" s="308">
        <f t="shared" si="10"/>
        <v>0</v>
      </c>
      <c r="BQ56" s="308"/>
      <c r="BR56" s="308"/>
      <c r="BS56" s="308"/>
      <c r="BT56" s="308">
        <f t="shared" si="11"/>
        <v>0</v>
      </c>
      <c r="BU56" s="308"/>
      <c r="BV56" s="308"/>
      <c r="BW56" s="308"/>
      <c r="BX56" s="308"/>
      <c r="BY56" s="308">
        <f t="shared" si="12"/>
        <v>0</v>
      </c>
      <c r="BZ56" s="308"/>
      <c r="CA56" s="308"/>
      <c r="CB56" s="308"/>
      <c r="CC56" s="308"/>
      <c r="CD56" s="308"/>
      <c r="CE56" s="308"/>
      <c r="CF56" s="308"/>
      <c r="CG56" s="308"/>
      <c r="CH56" s="308"/>
    </row>
    <row r="57" spans="1:86" s="309" customFormat="1" ht="14.25">
      <c r="A57" s="304" t="s">
        <v>771</v>
      </c>
      <c r="B57" s="305" t="s">
        <v>772</v>
      </c>
      <c r="C57" s="306" t="s">
        <v>773</v>
      </c>
      <c r="D57" s="306" t="s">
        <v>287</v>
      </c>
      <c r="E57" s="307">
        <v>11.7122</v>
      </c>
      <c r="F57" s="308"/>
      <c r="G57" s="308">
        <f t="shared" si="13"/>
        <v>11.7122</v>
      </c>
      <c r="H57" s="308"/>
      <c r="I57" s="308">
        <f t="shared" si="1"/>
        <v>13.501</v>
      </c>
      <c r="J57" s="308"/>
      <c r="K57" s="308"/>
      <c r="L57" s="308">
        <f t="shared" si="2"/>
        <v>0</v>
      </c>
      <c r="M57" s="308"/>
      <c r="N57" s="308"/>
      <c r="O57" s="308"/>
      <c r="P57" s="308" t="s">
        <v>741</v>
      </c>
      <c r="Q57" s="308" t="s">
        <v>776</v>
      </c>
      <c r="R57" s="308"/>
      <c r="S57" s="308"/>
      <c r="T57" s="308" t="s">
        <v>777</v>
      </c>
      <c r="U57" s="308"/>
      <c r="V57" s="308"/>
      <c r="W57" s="308"/>
      <c r="X57" s="308"/>
      <c r="Y57" s="308"/>
      <c r="Z57" s="308">
        <v>11.7122</v>
      </c>
      <c r="AA57" s="308">
        <f t="shared" si="4"/>
        <v>6.5</v>
      </c>
      <c r="AB57" s="308" t="s">
        <v>745</v>
      </c>
      <c r="AC57" s="308"/>
      <c r="AD57" s="308"/>
      <c r="AE57" s="308"/>
      <c r="AF57" s="308"/>
      <c r="AG57" s="308" t="s">
        <v>743</v>
      </c>
      <c r="AH57" s="308" t="s">
        <v>745</v>
      </c>
      <c r="AI57" s="308"/>
      <c r="AJ57" s="308"/>
      <c r="AK57" s="308"/>
      <c r="AL57" s="308" t="s">
        <v>745</v>
      </c>
      <c r="AM57" s="331"/>
      <c r="AN57" s="308"/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8"/>
      <c r="AZ57" s="308"/>
      <c r="BA57" s="308"/>
      <c r="BB57" s="308"/>
      <c r="BC57" s="308"/>
      <c r="BD57" s="308"/>
      <c r="BE57" s="308"/>
      <c r="BF57" s="308"/>
      <c r="BG57" s="308"/>
      <c r="BH57" s="308"/>
      <c r="BI57" s="308"/>
      <c r="BJ57" s="308"/>
      <c r="BK57" s="308"/>
      <c r="BL57" s="308"/>
      <c r="BM57" s="308"/>
      <c r="BN57" s="308"/>
      <c r="BO57" s="308"/>
      <c r="BP57" s="308"/>
      <c r="BQ57" s="308"/>
      <c r="BR57" s="308" t="s">
        <v>779</v>
      </c>
      <c r="BS57" s="308"/>
      <c r="BT57" s="308"/>
      <c r="BU57" s="308"/>
      <c r="BV57" s="308"/>
      <c r="BW57" s="308" t="s">
        <v>749</v>
      </c>
      <c r="BX57" s="308" t="s">
        <v>781</v>
      </c>
      <c r="BY57" s="308"/>
      <c r="BZ57" s="308"/>
      <c r="CA57" s="308" t="s">
        <v>750</v>
      </c>
      <c r="CB57" s="308"/>
      <c r="CC57" s="308"/>
      <c r="CD57" s="308"/>
      <c r="CE57" s="308"/>
      <c r="CF57" s="308"/>
      <c r="CG57" s="308"/>
      <c r="CH57" s="308"/>
    </row>
    <row r="58" spans="1:86" s="333" customFormat="1" ht="40.5" customHeight="1">
      <c r="A58" s="332" t="s">
        <v>317</v>
      </c>
      <c r="B58" s="335" t="s">
        <v>933</v>
      </c>
      <c r="C58" s="336" t="s">
        <v>787</v>
      </c>
      <c r="D58" s="336" t="s">
        <v>788</v>
      </c>
      <c r="E58" s="337">
        <v>731.912</v>
      </c>
      <c r="F58" s="338"/>
      <c r="G58" s="338">
        <f t="shared" si="13"/>
        <v>731.9119999999999</v>
      </c>
      <c r="H58" s="338">
        <f>H12+H17+H26+H31+H34+H40+H46+H52+H55+H57</f>
        <v>68.98769999999999</v>
      </c>
      <c r="I58" s="338">
        <f aca="true" t="shared" si="14" ref="I58:BT58">I12+I17+I26+I31+I34+I40+I46+I52+I55+I57</f>
        <v>76.8885</v>
      </c>
      <c r="J58" s="338">
        <f t="shared" si="14"/>
        <v>60.6225</v>
      </c>
      <c r="K58" s="338">
        <f t="shared" si="14"/>
        <v>0</v>
      </c>
      <c r="L58" s="338">
        <f t="shared" si="14"/>
        <v>0</v>
      </c>
      <c r="M58" s="338">
        <f t="shared" si="14"/>
        <v>0</v>
      </c>
      <c r="N58" s="338">
        <f t="shared" si="14"/>
        <v>0</v>
      </c>
      <c r="O58" s="338">
        <f t="shared" si="14"/>
        <v>0</v>
      </c>
      <c r="P58" s="338">
        <f t="shared" si="14"/>
        <v>10.0208</v>
      </c>
      <c r="Q58" s="338">
        <f t="shared" si="14"/>
        <v>6.2452</v>
      </c>
      <c r="R58" s="338">
        <f t="shared" si="14"/>
        <v>0</v>
      </c>
      <c r="S58" s="338">
        <f t="shared" si="14"/>
        <v>5.1902</v>
      </c>
      <c r="T58" s="338">
        <f t="shared" si="14"/>
        <v>2.809</v>
      </c>
      <c r="U58" s="338">
        <f t="shared" si="14"/>
        <v>0</v>
      </c>
      <c r="V58" s="338">
        <f t="shared" si="14"/>
        <v>0</v>
      </c>
      <c r="W58" s="338">
        <f t="shared" si="14"/>
        <v>0</v>
      </c>
      <c r="X58" s="338">
        <f t="shared" si="14"/>
        <v>0</v>
      </c>
      <c r="Y58" s="338">
        <f t="shared" si="14"/>
        <v>0</v>
      </c>
      <c r="Z58" s="338">
        <f t="shared" si="14"/>
        <v>599.6471</v>
      </c>
      <c r="AA58" s="338">
        <f t="shared" si="14"/>
        <v>607.1919</v>
      </c>
      <c r="AB58" s="338">
        <f t="shared" si="14"/>
        <v>583.4903</v>
      </c>
      <c r="AC58" s="338">
        <f t="shared" si="14"/>
        <v>2</v>
      </c>
      <c r="AD58" s="338">
        <f t="shared" si="14"/>
        <v>0</v>
      </c>
      <c r="AE58" s="338">
        <f t="shared" si="14"/>
        <v>0.5817</v>
      </c>
      <c r="AF58" s="338">
        <f t="shared" si="14"/>
        <v>23.1199</v>
      </c>
      <c r="AG58" s="338">
        <f t="shared" si="14"/>
        <v>9.43</v>
      </c>
      <c r="AH58" s="338">
        <f t="shared" si="14"/>
        <v>600.2119</v>
      </c>
      <c r="AI58" s="338">
        <f t="shared" si="14"/>
        <v>0</v>
      </c>
      <c r="AJ58" s="338">
        <f t="shared" si="14"/>
        <v>0</v>
      </c>
      <c r="AK58" s="338">
        <f t="shared" si="14"/>
        <v>580.4238</v>
      </c>
      <c r="AL58" s="338">
        <f t="shared" si="14"/>
        <v>19.7881</v>
      </c>
      <c r="AM58" s="338">
        <f t="shared" si="14"/>
        <v>30.9658</v>
      </c>
      <c r="AN58" s="338">
        <f t="shared" si="14"/>
        <v>22.0567</v>
      </c>
      <c r="AO58" s="338">
        <f t="shared" si="14"/>
        <v>0</v>
      </c>
      <c r="AP58" s="338">
        <f t="shared" si="14"/>
        <v>1.1458</v>
      </c>
      <c r="AQ58" s="338">
        <f t="shared" si="14"/>
        <v>0</v>
      </c>
      <c r="AR58" s="338">
        <f t="shared" si="14"/>
        <v>0</v>
      </c>
      <c r="AS58" s="338">
        <f t="shared" si="14"/>
        <v>0</v>
      </c>
      <c r="AT58" s="338">
        <f t="shared" si="14"/>
        <v>0</v>
      </c>
      <c r="AU58" s="338">
        <f t="shared" si="14"/>
        <v>13.2929</v>
      </c>
      <c r="AV58" s="338">
        <f t="shared" si="14"/>
        <v>26.967299999999998</v>
      </c>
      <c r="AW58" s="338">
        <f t="shared" si="14"/>
        <v>0.4813</v>
      </c>
      <c r="AX58" s="338">
        <f t="shared" si="14"/>
        <v>5.2082999999999995</v>
      </c>
      <c r="AY58" s="338">
        <f t="shared" si="14"/>
        <v>3.8312</v>
      </c>
      <c r="AZ58" s="338">
        <f t="shared" si="14"/>
        <v>0</v>
      </c>
      <c r="BA58" s="338">
        <f t="shared" si="14"/>
        <v>0</v>
      </c>
      <c r="BB58" s="338">
        <f t="shared" si="14"/>
        <v>1.3771</v>
      </c>
      <c r="BC58" s="338">
        <f t="shared" si="14"/>
        <v>1.055</v>
      </c>
      <c r="BD58" s="338">
        <f t="shared" si="14"/>
        <v>0</v>
      </c>
      <c r="BE58" s="338">
        <f t="shared" si="14"/>
        <v>0.05</v>
      </c>
      <c r="BF58" s="338">
        <f t="shared" si="14"/>
        <v>0.1551</v>
      </c>
      <c r="BG58" s="338">
        <f t="shared" si="14"/>
        <v>0.8499</v>
      </c>
      <c r="BH58" s="338">
        <f t="shared" si="14"/>
        <v>6.279999999999999</v>
      </c>
      <c r="BI58" s="338">
        <f t="shared" si="14"/>
        <v>0.21</v>
      </c>
      <c r="BJ58" s="338">
        <f t="shared" si="14"/>
        <v>0.3393</v>
      </c>
      <c r="BK58" s="338">
        <f t="shared" si="14"/>
        <v>0</v>
      </c>
      <c r="BL58" s="338">
        <f t="shared" si="14"/>
        <v>5.7307</v>
      </c>
      <c r="BM58" s="338">
        <f t="shared" si="14"/>
        <v>0</v>
      </c>
      <c r="BN58" s="338">
        <f t="shared" si="14"/>
        <v>0</v>
      </c>
      <c r="BO58" s="338">
        <f t="shared" si="14"/>
        <v>0</v>
      </c>
      <c r="BP58" s="338">
        <f t="shared" si="14"/>
        <v>14.7225</v>
      </c>
      <c r="BQ58" s="338">
        <f t="shared" si="14"/>
        <v>0</v>
      </c>
      <c r="BR58" s="338">
        <f t="shared" si="14"/>
        <v>16.328500000000002</v>
      </c>
      <c r="BS58" s="338">
        <f t="shared" si="14"/>
        <v>0</v>
      </c>
      <c r="BT58" s="338">
        <f t="shared" si="14"/>
        <v>9.0989</v>
      </c>
      <c r="BU58" s="338">
        <f aca="true" t="shared" si="15" ref="BU58:CH58">BU12+BU17+BU26+BU31+BU34+BU40+BU46+BU52+BU55+BU57</f>
        <v>0</v>
      </c>
      <c r="BV58" s="338">
        <f t="shared" si="15"/>
        <v>0</v>
      </c>
      <c r="BW58" s="338">
        <f t="shared" si="15"/>
        <v>0.1722</v>
      </c>
      <c r="BX58" s="338">
        <f t="shared" si="15"/>
        <v>28.8601</v>
      </c>
      <c r="BY58" s="338">
        <f t="shared" si="15"/>
        <v>8.49</v>
      </c>
      <c r="BZ58" s="318">
        <f t="shared" si="15"/>
        <v>6</v>
      </c>
      <c r="CA58" s="318">
        <f t="shared" si="15"/>
        <v>1.1</v>
      </c>
      <c r="CB58" s="318">
        <f t="shared" si="15"/>
        <v>0</v>
      </c>
      <c r="CC58" s="318">
        <f t="shared" si="15"/>
        <v>2.56</v>
      </c>
      <c r="CD58" s="318">
        <f t="shared" si="15"/>
        <v>0</v>
      </c>
      <c r="CE58" s="318"/>
      <c r="CF58" s="318"/>
      <c r="CG58" s="318">
        <f t="shared" si="15"/>
        <v>20.3707</v>
      </c>
      <c r="CH58" s="318">
        <f t="shared" si="15"/>
        <v>11.9</v>
      </c>
    </row>
    <row r="59" spans="1:86" s="333" customFormat="1" ht="39" hidden="1">
      <c r="A59" s="332" t="s">
        <v>821</v>
      </c>
      <c r="B59" s="335" t="s">
        <v>822</v>
      </c>
      <c r="C59" s="336" t="s">
        <v>823</v>
      </c>
      <c r="D59" s="336" t="s">
        <v>287</v>
      </c>
      <c r="E59" s="337">
        <f>E12+E17+E26+E31+E34+E40+E46+E52+E55+E57+E62</f>
        <v>1206.6</v>
      </c>
      <c r="F59" s="338"/>
      <c r="G59" s="338">
        <f t="shared" si="13"/>
        <v>0</v>
      </c>
      <c r="H59" s="338">
        <f t="shared" si="0"/>
        <v>0</v>
      </c>
      <c r="I59" s="338">
        <f t="shared" si="1"/>
        <v>0</v>
      </c>
      <c r="J59" s="338"/>
      <c r="K59" s="338"/>
      <c r="L59" s="338">
        <f t="shared" si="2"/>
        <v>0</v>
      </c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>
        <f t="shared" si="3"/>
        <v>0</v>
      </c>
      <c r="AA59" s="338">
        <f t="shared" si="4"/>
        <v>0</v>
      </c>
      <c r="AB59" s="338"/>
      <c r="AC59" s="338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>
        <f t="shared" si="5"/>
        <v>0</v>
      </c>
      <c r="AN59" s="338"/>
      <c r="AO59" s="338"/>
      <c r="AP59" s="338"/>
      <c r="AQ59" s="338">
        <f t="shared" si="6"/>
        <v>0</v>
      </c>
      <c r="AR59" s="338"/>
      <c r="AS59" s="338"/>
      <c r="AT59" s="338"/>
      <c r="AU59" s="338"/>
      <c r="AV59" s="338"/>
      <c r="AW59" s="338"/>
      <c r="AX59" s="338">
        <f t="shared" si="7"/>
        <v>0</v>
      </c>
      <c r="AY59" s="338"/>
      <c r="AZ59" s="338"/>
      <c r="BA59" s="338"/>
      <c r="BB59" s="338"/>
      <c r="BC59" s="338">
        <f t="shared" si="8"/>
        <v>0</v>
      </c>
      <c r="BD59" s="338"/>
      <c r="BE59" s="338"/>
      <c r="BF59" s="338"/>
      <c r="BG59" s="338"/>
      <c r="BH59" s="338">
        <f t="shared" si="9"/>
        <v>0</v>
      </c>
      <c r="BI59" s="338"/>
      <c r="BJ59" s="338"/>
      <c r="BK59" s="338"/>
      <c r="BL59" s="338"/>
      <c r="BM59" s="338"/>
      <c r="BN59" s="338"/>
      <c r="BO59" s="338"/>
      <c r="BP59" s="338">
        <f t="shared" si="10"/>
        <v>0</v>
      </c>
      <c r="BQ59" s="338"/>
      <c r="BR59" s="338"/>
      <c r="BS59" s="338"/>
      <c r="BT59" s="338">
        <f t="shared" si="11"/>
        <v>0</v>
      </c>
      <c r="BU59" s="338"/>
      <c r="BV59" s="338"/>
      <c r="BW59" s="338"/>
      <c r="BX59" s="338"/>
      <c r="BY59" s="338">
        <f t="shared" si="12"/>
        <v>0</v>
      </c>
      <c r="BZ59" s="318"/>
      <c r="CA59" s="318"/>
      <c r="CB59" s="318"/>
      <c r="CC59" s="318"/>
      <c r="CD59" s="318"/>
      <c r="CE59" s="318"/>
      <c r="CF59" s="318"/>
      <c r="CG59" s="318"/>
      <c r="CH59" s="318"/>
    </row>
    <row r="60" spans="1:86" s="333" customFormat="1" ht="58.5" hidden="1">
      <c r="A60" s="332" t="s">
        <v>320</v>
      </c>
      <c r="B60" s="335" t="s">
        <v>824</v>
      </c>
      <c r="C60" s="336" t="s">
        <v>825</v>
      </c>
      <c r="D60" s="336" t="s">
        <v>287</v>
      </c>
      <c r="E60" s="337"/>
      <c r="F60" s="338"/>
      <c r="G60" s="338">
        <f t="shared" si="13"/>
        <v>0</v>
      </c>
      <c r="H60" s="338">
        <f t="shared" si="0"/>
        <v>0</v>
      </c>
      <c r="I60" s="338">
        <f t="shared" si="1"/>
        <v>0</v>
      </c>
      <c r="J60" s="338"/>
      <c r="K60" s="338"/>
      <c r="L60" s="338">
        <f t="shared" si="2"/>
        <v>0</v>
      </c>
      <c r="M60" s="338"/>
      <c r="N60" s="338"/>
      <c r="O60" s="338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>
        <f t="shared" si="3"/>
        <v>0</v>
      </c>
      <c r="AA60" s="338">
        <f t="shared" si="4"/>
        <v>0</v>
      </c>
      <c r="AB60" s="338"/>
      <c r="AC60" s="338"/>
      <c r="AD60" s="338"/>
      <c r="AE60" s="338"/>
      <c r="AF60" s="338"/>
      <c r="AG60" s="338"/>
      <c r="AH60" s="338"/>
      <c r="AI60" s="338"/>
      <c r="AJ60" s="338"/>
      <c r="AK60" s="338"/>
      <c r="AL60" s="338"/>
      <c r="AM60" s="338">
        <f t="shared" si="5"/>
        <v>0</v>
      </c>
      <c r="AN60" s="338"/>
      <c r="AO60" s="338"/>
      <c r="AP60" s="338"/>
      <c r="AQ60" s="338">
        <f t="shared" si="6"/>
        <v>0</v>
      </c>
      <c r="AR60" s="338"/>
      <c r="AS60" s="338"/>
      <c r="AT60" s="338"/>
      <c r="AU60" s="338"/>
      <c r="AV60" s="338"/>
      <c r="AW60" s="338"/>
      <c r="AX60" s="338">
        <f t="shared" si="7"/>
        <v>0</v>
      </c>
      <c r="AY60" s="338"/>
      <c r="AZ60" s="338"/>
      <c r="BA60" s="338"/>
      <c r="BB60" s="338"/>
      <c r="BC60" s="338">
        <f t="shared" si="8"/>
        <v>0</v>
      </c>
      <c r="BD60" s="338"/>
      <c r="BE60" s="338"/>
      <c r="BF60" s="338"/>
      <c r="BG60" s="338"/>
      <c r="BH60" s="338">
        <f t="shared" si="9"/>
        <v>0</v>
      </c>
      <c r="BI60" s="338"/>
      <c r="BJ60" s="338"/>
      <c r="BK60" s="338"/>
      <c r="BL60" s="338"/>
      <c r="BM60" s="338"/>
      <c r="BN60" s="338"/>
      <c r="BO60" s="338"/>
      <c r="BP60" s="338">
        <f t="shared" si="10"/>
        <v>0</v>
      </c>
      <c r="BQ60" s="338"/>
      <c r="BR60" s="338"/>
      <c r="BS60" s="338"/>
      <c r="BT60" s="338">
        <f t="shared" si="11"/>
        <v>0</v>
      </c>
      <c r="BU60" s="338"/>
      <c r="BV60" s="338"/>
      <c r="BW60" s="338"/>
      <c r="BX60" s="338"/>
      <c r="BY60" s="338">
        <f t="shared" si="12"/>
        <v>0</v>
      </c>
      <c r="BZ60" s="318"/>
      <c r="CA60" s="318"/>
      <c r="CB60" s="318"/>
      <c r="CC60" s="318"/>
      <c r="CD60" s="318"/>
      <c r="CE60" s="318"/>
      <c r="CF60" s="318"/>
      <c r="CG60" s="318"/>
      <c r="CH60" s="318"/>
    </row>
    <row r="61" spans="1:86" s="333" customFormat="1" ht="42" customHeight="1">
      <c r="A61" s="332" t="s">
        <v>323</v>
      </c>
      <c r="B61" s="335" t="s">
        <v>939</v>
      </c>
      <c r="C61" s="336" t="s">
        <v>827</v>
      </c>
      <c r="D61" s="336" t="s">
        <v>287</v>
      </c>
      <c r="E61" s="337">
        <v>1206.6</v>
      </c>
      <c r="F61" s="338"/>
      <c r="G61" s="338">
        <f t="shared" si="13"/>
        <v>1206.6000000000001</v>
      </c>
      <c r="H61" s="338">
        <f t="shared" si="0"/>
        <v>402.4758</v>
      </c>
      <c r="I61" s="338">
        <f t="shared" si="1"/>
        <v>391.8078</v>
      </c>
      <c r="J61" s="338" t="s">
        <v>792</v>
      </c>
      <c r="K61" s="338"/>
      <c r="L61" s="338">
        <f t="shared" si="2"/>
        <v>27.2269</v>
      </c>
      <c r="M61" s="338" t="s">
        <v>794</v>
      </c>
      <c r="N61" s="338"/>
      <c r="O61" s="338" t="s">
        <v>333</v>
      </c>
      <c r="P61" s="338" t="s">
        <v>795</v>
      </c>
      <c r="Q61" s="338" t="s">
        <v>796</v>
      </c>
      <c r="R61" s="338"/>
      <c r="S61" s="338" t="s">
        <v>797</v>
      </c>
      <c r="T61" s="338" t="s">
        <v>798</v>
      </c>
      <c r="U61" s="338"/>
      <c r="V61" s="338"/>
      <c r="W61" s="338"/>
      <c r="X61" s="338"/>
      <c r="Y61" s="338"/>
      <c r="Z61" s="338">
        <f t="shared" si="3"/>
        <v>621.7719</v>
      </c>
      <c r="AA61" s="338">
        <f t="shared" si="4"/>
        <v>611.2619</v>
      </c>
      <c r="AB61" s="338" t="s">
        <v>801</v>
      </c>
      <c r="AC61" s="338" t="s">
        <v>706</v>
      </c>
      <c r="AD61" s="338" t="s">
        <v>595</v>
      </c>
      <c r="AE61" s="338" t="s">
        <v>707</v>
      </c>
      <c r="AF61" s="338" t="s">
        <v>802</v>
      </c>
      <c r="AG61" s="338" t="s">
        <v>803</v>
      </c>
      <c r="AH61" s="338" t="s">
        <v>804</v>
      </c>
      <c r="AI61" s="338"/>
      <c r="AJ61" s="338"/>
      <c r="AK61" s="338" t="s">
        <v>805</v>
      </c>
      <c r="AL61" s="338" t="s">
        <v>806</v>
      </c>
      <c r="AM61" s="338">
        <f t="shared" si="5"/>
        <v>127.21540000000002</v>
      </c>
      <c r="AN61" s="338" t="s">
        <v>337</v>
      </c>
      <c r="AO61" s="338"/>
      <c r="AP61" s="338" t="s">
        <v>808</v>
      </c>
      <c r="AQ61" s="338">
        <f t="shared" si="6"/>
        <v>0</v>
      </c>
      <c r="AR61" s="338"/>
      <c r="AS61" s="338"/>
      <c r="AT61" s="338"/>
      <c r="AU61" s="338" t="s">
        <v>809</v>
      </c>
      <c r="AV61" s="338" t="s">
        <v>810</v>
      </c>
      <c r="AW61" s="338" t="s">
        <v>476</v>
      </c>
      <c r="AX61" s="338">
        <f t="shared" si="7"/>
        <v>36.4238</v>
      </c>
      <c r="AY61" s="338" t="s">
        <v>596</v>
      </c>
      <c r="AZ61" s="338"/>
      <c r="BA61" s="338"/>
      <c r="BB61" s="338" t="s">
        <v>812</v>
      </c>
      <c r="BC61" s="338">
        <f t="shared" si="8"/>
        <v>2.2125</v>
      </c>
      <c r="BD61" s="338"/>
      <c r="BE61" s="338" t="s">
        <v>731</v>
      </c>
      <c r="BF61" s="338" t="s">
        <v>566</v>
      </c>
      <c r="BG61" s="338" t="s">
        <v>597</v>
      </c>
      <c r="BH61" s="338">
        <f t="shared" si="9"/>
        <v>22.884100000000004</v>
      </c>
      <c r="BI61" s="338" t="s">
        <v>477</v>
      </c>
      <c r="BJ61" s="338" t="s">
        <v>671</v>
      </c>
      <c r="BK61" s="338"/>
      <c r="BL61" s="338" t="s">
        <v>815</v>
      </c>
      <c r="BM61" s="338"/>
      <c r="BN61" s="338" t="s">
        <v>747</v>
      </c>
      <c r="BO61" s="338" t="s">
        <v>748</v>
      </c>
      <c r="BP61" s="338">
        <f t="shared" si="10"/>
        <v>16.3285</v>
      </c>
      <c r="BQ61" s="338"/>
      <c r="BR61" s="338" t="s">
        <v>816</v>
      </c>
      <c r="BS61" s="338"/>
      <c r="BT61" s="338">
        <f t="shared" si="11"/>
        <v>29.1484</v>
      </c>
      <c r="BU61" s="338"/>
      <c r="BV61" s="338"/>
      <c r="BW61" s="338" t="s">
        <v>749</v>
      </c>
      <c r="BX61" s="338" t="s">
        <v>818</v>
      </c>
      <c r="BY61" s="338">
        <f t="shared" si="12"/>
        <v>9.66</v>
      </c>
      <c r="BZ61" s="318" t="s">
        <v>710</v>
      </c>
      <c r="CA61" s="318" t="s">
        <v>750</v>
      </c>
      <c r="CB61" s="318"/>
      <c r="CC61" s="318" t="s">
        <v>820</v>
      </c>
      <c r="CD61" s="318"/>
      <c r="CE61" s="318"/>
      <c r="CF61" s="318"/>
      <c r="CG61" s="318" t="s">
        <v>663</v>
      </c>
      <c r="CH61" s="318" t="s">
        <v>751</v>
      </c>
    </row>
    <row r="62" spans="1:86" s="309" customFormat="1" ht="33" customHeight="1">
      <c r="A62" s="304" t="s">
        <v>906</v>
      </c>
      <c r="B62" s="339" t="s">
        <v>926</v>
      </c>
      <c r="C62" s="340" t="s">
        <v>908</v>
      </c>
      <c r="D62" s="340" t="s">
        <v>937</v>
      </c>
      <c r="E62" s="341">
        <v>474.688</v>
      </c>
      <c r="F62" s="342"/>
      <c r="G62" s="342">
        <f t="shared" si="13"/>
        <v>474.688</v>
      </c>
      <c r="H62" s="342">
        <f>H61-H58</f>
        <v>333.48810000000003</v>
      </c>
      <c r="I62" s="342">
        <f aca="true" t="shared" si="16" ref="I62:BT62">I61-I58</f>
        <v>314.9193</v>
      </c>
      <c r="J62" s="342">
        <f t="shared" si="16"/>
        <v>268.4794</v>
      </c>
      <c r="K62" s="342">
        <f t="shared" si="16"/>
        <v>0</v>
      </c>
      <c r="L62" s="342">
        <f t="shared" si="16"/>
        <v>27.2269</v>
      </c>
      <c r="M62" s="342">
        <f t="shared" si="16"/>
        <v>21.4939</v>
      </c>
      <c r="N62" s="342">
        <f t="shared" si="16"/>
        <v>0</v>
      </c>
      <c r="O62" s="342">
        <f t="shared" si="16"/>
        <v>5.733</v>
      </c>
      <c r="P62" s="342">
        <f t="shared" si="16"/>
        <v>4.4581</v>
      </c>
      <c r="Q62" s="342">
        <f t="shared" si="16"/>
        <v>14.7549</v>
      </c>
      <c r="R62" s="342">
        <f t="shared" si="16"/>
        <v>0</v>
      </c>
      <c r="S62" s="342">
        <f t="shared" si="16"/>
        <v>2.4188</v>
      </c>
      <c r="T62" s="342">
        <f t="shared" si="16"/>
        <v>0.25</v>
      </c>
      <c r="U62" s="342">
        <f t="shared" si="16"/>
        <v>0</v>
      </c>
      <c r="V62" s="342">
        <f t="shared" si="16"/>
        <v>0</v>
      </c>
      <c r="W62" s="342">
        <f t="shared" si="16"/>
        <v>0</v>
      </c>
      <c r="X62" s="342">
        <f t="shared" si="16"/>
        <v>0</v>
      </c>
      <c r="Y62" s="342">
        <f t="shared" si="16"/>
        <v>0</v>
      </c>
      <c r="Z62" s="342">
        <f t="shared" si="16"/>
        <v>22.124799999999937</v>
      </c>
      <c r="AA62" s="342">
        <f t="shared" si="16"/>
        <v>4.069999999999936</v>
      </c>
      <c r="AB62" s="342">
        <f t="shared" si="16"/>
        <v>4.069999999999936</v>
      </c>
      <c r="AC62" s="342">
        <f t="shared" si="16"/>
        <v>0</v>
      </c>
      <c r="AD62" s="342">
        <f t="shared" si="16"/>
        <v>4.07</v>
      </c>
      <c r="AE62" s="342">
        <f t="shared" si="16"/>
        <v>0</v>
      </c>
      <c r="AF62" s="342">
        <f t="shared" si="16"/>
        <v>0</v>
      </c>
      <c r="AG62" s="342">
        <f t="shared" si="16"/>
        <v>1.08</v>
      </c>
      <c r="AH62" s="342">
        <f t="shared" si="16"/>
        <v>14.269999999999982</v>
      </c>
      <c r="AI62" s="342">
        <f t="shared" si="16"/>
        <v>0</v>
      </c>
      <c r="AJ62" s="342">
        <f t="shared" si="16"/>
        <v>0</v>
      </c>
      <c r="AK62" s="342">
        <f t="shared" si="16"/>
        <v>5.470000000000027</v>
      </c>
      <c r="AL62" s="342">
        <f t="shared" si="16"/>
        <v>8.8</v>
      </c>
      <c r="AM62" s="342">
        <f t="shared" si="16"/>
        <v>96.24960000000002</v>
      </c>
      <c r="AN62" s="342">
        <f t="shared" si="16"/>
        <v>0</v>
      </c>
      <c r="AO62" s="342">
        <f t="shared" si="16"/>
        <v>0</v>
      </c>
      <c r="AP62" s="342">
        <f t="shared" si="16"/>
        <v>1.4062000000000001</v>
      </c>
      <c r="AQ62" s="342">
        <f t="shared" si="16"/>
        <v>0</v>
      </c>
      <c r="AR62" s="342">
        <f t="shared" si="16"/>
        <v>0</v>
      </c>
      <c r="AS62" s="342">
        <f t="shared" si="16"/>
        <v>0</v>
      </c>
      <c r="AT62" s="342">
        <f t="shared" si="16"/>
        <v>0</v>
      </c>
      <c r="AU62" s="342">
        <f t="shared" si="16"/>
        <v>0.3448000000000011</v>
      </c>
      <c r="AV62" s="342">
        <f t="shared" si="16"/>
        <v>0</v>
      </c>
      <c r="AW62" s="342">
        <f t="shared" si="16"/>
        <v>0</v>
      </c>
      <c r="AX62" s="342">
        <f t="shared" si="16"/>
        <v>31.2155</v>
      </c>
      <c r="AY62" s="342">
        <f t="shared" si="16"/>
        <v>30.610200000000003</v>
      </c>
      <c r="AZ62" s="342">
        <f t="shared" si="16"/>
        <v>0</v>
      </c>
      <c r="BA62" s="342">
        <f t="shared" si="16"/>
        <v>0</v>
      </c>
      <c r="BB62" s="342">
        <f t="shared" si="16"/>
        <v>0.6053</v>
      </c>
      <c r="BC62" s="342">
        <f t="shared" si="16"/>
        <v>1.1575</v>
      </c>
      <c r="BD62" s="342">
        <f t="shared" si="16"/>
        <v>0</v>
      </c>
      <c r="BE62" s="342">
        <f t="shared" si="16"/>
        <v>0</v>
      </c>
      <c r="BF62" s="342">
        <f t="shared" si="16"/>
        <v>1.1575</v>
      </c>
      <c r="BG62" s="342">
        <f t="shared" si="16"/>
        <v>0</v>
      </c>
      <c r="BH62" s="342">
        <f t="shared" si="16"/>
        <v>16.604100000000003</v>
      </c>
      <c r="BI62" s="342">
        <f t="shared" si="16"/>
        <v>0</v>
      </c>
      <c r="BJ62" s="342">
        <f t="shared" si="16"/>
        <v>0</v>
      </c>
      <c r="BK62" s="342">
        <f t="shared" si="16"/>
        <v>0</v>
      </c>
      <c r="BL62" s="342">
        <f t="shared" si="16"/>
        <v>0.7600000000000007</v>
      </c>
      <c r="BM62" s="342">
        <f t="shared" si="16"/>
        <v>0</v>
      </c>
      <c r="BN62" s="342">
        <f t="shared" si="16"/>
        <v>11.6941</v>
      </c>
      <c r="BO62" s="342">
        <f t="shared" si="16"/>
        <v>4.15</v>
      </c>
      <c r="BP62" s="342">
        <f t="shared" si="16"/>
        <v>1.605999999999998</v>
      </c>
      <c r="BQ62" s="342">
        <f t="shared" si="16"/>
        <v>0</v>
      </c>
      <c r="BR62" s="342">
        <f t="shared" si="16"/>
        <v>0</v>
      </c>
      <c r="BS62" s="342">
        <f t="shared" si="16"/>
        <v>0</v>
      </c>
      <c r="BT62" s="342">
        <f t="shared" si="16"/>
        <v>20.0495</v>
      </c>
      <c r="BU62" s="342">
        <f aca="true" t="shared" si="17" ref="BU62:CD62">BU61-BU58</f>
        <v>0</v>
      </c>
      <c r="BV62" s="342">
        <f t="shared" si="17"/>
        <v>0</v>
      </c>
      <c r="BW62" s="342">
        <f t="shared" si="17"/>
        <v>0</v>
      </c>
      <c r="BX62" s="342">
        <f t="shared" si="17"/>
        <v>0.11609999999999943</v>
      </c>
      <c r="BY62" s="342">
        <f t="shared" si="17"/>
        <v>1.17</v>
      </c>
      <c r="BZ62" s="308">
        <f t="shared" si="17"/>
        <v>0</v>
      </c>
      <c r="CA62" s="308">
        <f t="shared" si="17"/>
        <v>0</v>
      </c>
      <c r="CB62" s="308">
        <f t="shared" si="17"/>
        <v>0</v>
      </c>
      <c r="CC62" s="308">
        <f t="shared" si="17"/>
        <v>0</v>
      </c>
      <c r="CD62" s="308">
        <f t="shared" si="17"/>
        <v>0</v>
      </c>
      <c r="CE62" s="308"/>
      <c r="CF62" s="308"/>
      <c r="CG62" s="308">
        <f>CG61-CG58</f>
        <v>0</v>
      </c>
      <c r="CH62" s="308">
        <f>CH61-CH58</f>
        <v>0</v>
      </c>
    </row>
    <row r="64" spans="5:86" ht="15" hidden="1">
      <c r="E64" s="297">
        <f>E12+E17+E26+E31+E34+E40+E52+E46+E54</f>
        <v>753.5056000000001</v>
      </c>
      <c r="F64" s="297">
        <f aca="true" t="shared" si="18" ref="F64:BQ64">F12+F17+F26+F31+F34+F40+F52+F46+F54</f>
        <v>606.9749999999999</v>
      </c>
      <c r="G64" s="297">
        <f t="shared" si="18"/>
        <v>683.8417000000001</v>
      </c>
      <c r="H64" s="297">
        <f t="shared" si="18"/>
        <v>82.5025</v>
      </c>
      <c r="I64" s="297">
        <f t="shared" si="18"/>
        <v>76.7133</v>
      </c>
      <c r="J64" s="297">
        <f t="shared" si="18"/>
        <v>60.6225</v>
      </c>
      <c r="K64" s="297">
        <f t="shared" si="18"/>
        <v>0</v>
      </c>
      <c r="L64" s="297">
        <f t="shared" si="18"/>
        <v>0</v>
      </c>
      <c r="M64" s="297">
        <f t="shared" si="18"/>
        <v>0</v>
      </c>
      <c r="N64" s="297">
        <f t="shared" si="18"/>
        <v>0</v>
      </c>
      <c r="O64" s="297">
        <f t="shared" si="18"/>
        <v>0</v>
      </c>
      <c r="P64" s="297">
        <f t="shared" si="18"/>
        <v>10.0208</v>
      </c>
      <c r="Q64" s="297">
        <f t="shared" si="18"/>
        <v>6.07</v>
      </c>
      <c r="R64" s="297">
        <f t="shared" si="18"/>
        <v>0</v>
      </c>
      <c r="S64" s="297">
        <f t="shared" si="18"/>
        <v>3.3902</v>
      </c>
      <c r="T64" s="297">
        <f t="shared" si="18"/>
        <v>2.399</v>
      </c>
      <c r="U64" s="297">
        <f t="shared" si="18"/>
        <v>0</v>
      </c>
      <c r="V64" s="297">
        <f t="shared" si="18"/>
        <v>0</v>
      </c>
      <c r="W64" s="297">
        <f t="shared" si="18"/>
        <v>0</v>
      </c>
      <c r="X64" s="297">
        <f t="shared" si="18"/>
        <v>0</v>
      </c>
      <c r="Y64" s="297">
        <f t="shared" si="18"/>
        <v>0</v>
      </c>
      <c r="Z64" s="297">
        <f t="shared" si="18"/>
        <v>595.8763</v>
      </c>
      <c r="AA64" s="297">
        <f t="shared" si="18"/>
        <v>602.1433000000001</v>
      </c>
      <c r="AB64" s="297">
        <f t="shared" si="18"/>
        <v>579.2417</v>
      </c>
      <c r="AC64" s="297">
        <f t="shared" si="18"/>
        <v>2</v>
      </c>
      <c r="AD64" s="297">
        <f t="shared" si="18"/>
        <v>0</v>
      </c>
      <c r="AE64" s="297">
        <f t="shared" si="18"/>
        <v>0.5817</v>
      </c>
      <c r="AF64" s="297">
        <f t="shared" si="18"/>
        <v>22.3199</v>
      </c>
      <c r="AG64" s="297">
        <f t="shared" si="18"/>
        <v>9.43</v>
      </c>
      <c r="AH64" s="297">
        <f t="shared" si="18"/>
        <v>595.9633</v>
      </c>
      <c r="AI64" s="297">
        <f t="shared" si="18"/>
        <v>0</v>
      </c>
      <c r="AJ64" s="297">
        <f t="shared" si="18"/>
        <v>0</v>
      </c>
      <c r="AK64" s="297">
        <f t="shared" si="18"/>
        <v>576.1752</v>
      </c>
      <c r="AL64" s="297">
        <f t="shared" si="18"/>
        <v>19.7881</v>
      </c>
      <c r="AM64" s="297">
        <f t="shared" si="18"/>
        <v>46.8099</v>
      </c>
      <c r="AN64" s="297">
        <f t="shared" si="18"/>
        <v>22.0567</v>
      </c>
      <c r="AO64" s="297">
        <f t="shared" si="18"/>
        <v>0</v>
      </c>
      <c r="AP64" s="297">
        <f t="shared" si="18"/>
        <v>1.1458</v>
      </c>
      <c r="AQ64" s="297">
        <f t="shared" si="18"/>
        <v>0</v>
      </c>
      <c r="AR64" s="297">
        <f t="shared" si="18"/>
        <v>0</v>
      </c>
      <c r="AS64" s="297">
        <f t="shared" si="18"/>
        <v>0</v>
      </c>
      <c r="AT64" s="297">
        <f t="shared" si="18"/>
        <v>0</v>
      </c>
      <c r="AU64" s="297">
        <f t="shared" si="18"/>
        <v>13.2929</v>
      </c>
      <c r="AV64" s="297">
        <f t="shared" si="18"/>
        <v>26.967299999999998</v>
      </c>
      <c r="AW64" s="297">
        <f t="shared" si="18"/>
        <v>0.4813</v>
      </c>
      <c r="AX64" s="297">
        <f t="shared" si="18"/>
        <v>5.2082999999999995</v>
      </c>
      <c r="AY64" s="297">
        <f t="shared" si="18"/>
        <v>3.8312</v>
      </c>
      <c r="AZ64" s="297">
        <f t="shared" si="18"/>
        <v>0</v>
      </c>
      <c r="BA64" s="297">
        <f t="shared" si="18"/>
        <v>0</v>
      </c>
      <c r="BB64" s="297">
        <f t="shared" si="18"/>
        <v>1.3771</v>
      </c>
      <c r="BC64" s="297">
        <f t="shared" si="18"/>
        <v>1.055</v>
      </c>
      <c r="BD64" s="297">
        <f t="shared" si="18"/>
        <v>0</v>
      </c>
      <c r="BE64" s="297">
        <f t="shared" si="18"/>
        <v>0.05</v>
      </c>
      <c r="BF64" s="297">
        <f t="shared" si="18"/>
        <v>0.1551</v>
      </c>
      <c r="BG64" s="297">
        <f t="shared" si="18"/>
        <v>0.8499</v>
      </c>
      <c r="BH64" s="297">
        <f t="shared" si="18"/>
        <v>22.1241</v>
      </c>
      <c r="BI64" s="297">
        <f t="shared" si="18"/>
        <v>0.21</v>
      </c>
      <c r="BJ64" s="297">
        <f t="shared" si="18"/>
        <v>0.3393</v>
      </c>
      <c r="BK64" s="297">
        <f t="shared" si="18"/>
        <v>0</v>
      </c>
      <c r="BL64" s="297">
        <f t="shared" si="18"/>
        <v>5.7307</v>
      </c>
      <c r="BM64" s="297">
        <f t="shared" si="18"/>
        <v>0</v>
      </c>
      <c r="BN64" s="297">
        <f t="shared" si="18"/>
        <v>11.6941</v>
      </c>
      <c r="BO64" s="297">
        <f t="shared" si="18"/>
        <v>4.15</v>
      </c>
      <c r="BP64" s="297">
        <f t="shared" si="18"/>
        <v>15.715</v>
      </c>
      <c r="BQ64" s="297">
        <f t="shared" si="18"/>
        <v>0</v>
      </c>
      <c r="BR64" s="297">
        <f aca="true" t="shared" si="19" ref="BR64:CH64">BR12+BR17+BR26+BR31+BR34+BR40+BR52+BR46+BR54</f>
        <v>16.121000000000002</v>
      </c>
      <c r="BS64" s="297">
        <f t="shared" si="19"/>
        <v>0</v>
      </c>
      <c r="BT64" s="297">
        <f t="shared" si="19"/>
        <v>3.0119</v>
      </c>
      <c r="BU64" s="297">
        <f t="shared" si="19"/>
        <v>0</v>
      </c>
      <c r="BV64" s="297">
        <f t="shared" si="19"/>
        <v>0</v>
      </c>
      <c r="BW64" s="297">
        <f t="shared" si="19"/>
        <v>0.1722</v>
      </c>
      <c r="BX64" s="297">
        <f t="shared" si="19"/>
        <v>2.8396999999999997</v>
      </c>
      <c r="BY64" s="297">
        <f t="shared" si="19"/>
        <v>9.59</v>
      </c>
      <c r="BZ64" s="297">
        <f t="shared" si="19"/>
        <v>6</v>
      </c>
      <c r="CA64" s="297">
        <f t="shared" si="19"/>
        <v>1.1</v>
      </c>
      <c r="CB64" s="297">
        <f t="shared" si="19"/>
        <v>0</v>
      </c>
      <c r="CC64" s="297">
        <f t="shared" si="19"/>
        <v>2.56</v>
      </c>
      <c r="CD64" s="297">
        <f t="shared" si="19"/>
        <v>0</v>
      </c>
      <c r="CE64" s="297">
        <f t="shared" si="19"/>
        <v>0</v>
      </c>
      <c r="CF64" s="297">
        <f t="shared" si="19"/>
        <v>0</v>
      </c>
      <c r="CG64" s="297">
        <f t="shared" si="19"/>
        <v>20.3707</v>
      </c>
      <c r="CH64" s="297">
        <f t="shared" si="19"/>
        <v>0</v>
      </c>
    </row>
  </sheetData>
  <sheetProtection/>
  <mergeCells count="8">
    <mergeCell ref="B1:BY1"/>
    <mergeCell ref="BT2:BT9"/>
    <mergeCell ref="BY2:BY9"/>
    <mergeCell ref="B2:B6"/>
    <mergeCell ref="H2:O9"/>
    <mergeCell ref="Z2:Z9"/>
    <mergeCell ref="AM2:AW9"/>
    <mergeCell ref="BP2:BP9"/>
  </mergeCells>
  <printOptions horizontalCentered="1"/>
  <pageMargins left="0.1968503937007874" right="0.1968503937007874" top="0.1968503937007874" bottom="0.1968503937007874" header="0.3937007874015748" footer="0.196850393700787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62"/>
  <sheetViews>
    <sheetView showGridLines="0" zoomScalePageLayoutView="0" workbookViewId="0" topLeftCell="A1">
      <pane ySplit="9" topLeftCell="A16" activePane="bottomLeft" state="frozen"/>
      <selection pane="topLeft" activeCell="A1" sqref="A1"/>
      <selection pane="bottomLeft" activeCell="B49" sqref="B49"/>
    </sheetView>
  </sheetViews>
  <sheetFormatPr defaultColWidth="9.140625" defaultRowHeight="12"/>
  <cols>
    <col min="1" max="1" width="6.421875" style="18" customWidth="1"/>
    <col min="2" max="2" width="37.8515625" style="18" customWidth="1"/>
    <col min="3" max="3" width="3.8515625" style="18" customWidth="1"/>
    <col min="4" max="4" width="11.00390625" style="17" customWidth="1"/>
    <col min="5" max="5" width="16.00390625" style="16" customWidth="1"/>
    <col min="6" max="6" width="16.00390625" style="16" hidden="1" customWidth="1"/>
    <col min="7" max="7" width="15.00390625" style="16" hidden="1" customWidth="1"/>
    <col min="8" max="10" width="14.00390625" style="16" hidden="1" customWidth="1"/>
    <col min="11" max="12" width="13.00390625" style="16" hidden="1" customWidth="1"/>
    <col min="13" max="15" width="14.00390625" style="16" hidden="1" customWidth="1"/>
    <col min="16" max="16" width="13.00390625" style="16" hidden="1" customWidth="1"/>
    <col min="17" max="23" width="14.00390625" style="16" hidden="1" customWidth="1"/>
    <col min="24" max="36" width="11.00390625" style="16" hidden="1" customWidth="1"/>
    <col min="37" max="37" width="13.00390625" style="16" hidden="1" customWidth="1"/>
    <col min="38" max="39" width="12.00390625" style="16" hidden="1" customWidth="1"/>
    <col min="40" max="40" width="13.00390625" style="16" hidden="1" customWidth="1"/>
    <col min="41" max="41" width="14.00390625" style="16" hidden="1" customWidth="1"/>
    <col min="42" max="43" width="12.00390625" style="16" hidden="1" customWidth="1"/>
    <col min="44" max="44" width="16.00390625" style="16" hidden="1" customWidth="1"/>
    <col min="45" max="47" width="12.00390625" style="16" hidden="1" customWidth="1"/>
    <col min="48" max="48" width="15.00390625" style="16" hidden="1" customWidth="1"/>
    <col min="49" max="51" width="14.00390625" style="16" hidden="1" customWidth="1"/>
    <col min="52" max="52" width="13.00390625" style="16" hidden="1" customWidth="1"/>
    <col min="53" max="53" width="15.00390625" style="16" hidden="1" customWidth="1"/>
    <col min="54" max="56" width="14.00390625" style="16" hidden="1" customWidth="1"/>
    <col min="57" max="57" width="13.00390625" style="16" hidden="1" customWidth="1"/>
    <col min="58" max="58" width="21.00390625" style="16" hidden="1" customWidth="1"/>
    <col min="59" max="66" width="17.00390625" style="16" hidden="1" customWidth="1"/>
    <col min="67" max="68" width="15.00390625" style="16" hidden="1" customWidth="1"/>
    <col min="69" max="69" width="17.00390625" style="16" hidden="1" customWidth="1"/>
    <col min="70" max="70" width="16.00390625" style="16" hidden="1" customWidth="1"/>
    <col min="71" max="74" width="15.00390625" style="16" hidden="1" customWidth="1"/>
    <col min="75" max="84" width="14.00390625" style="16" hidden="1" customWidth="1"/>
    <col min="85" max="16384" width="9.28125" style="12" customWidth="1"/>
  </cols>
  <sheetData>
    <row r="1" spans="1:84" s="31" customFormat="1" ht="11.25" customHeight="1">
      <c r="A1" s="106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s="14" customFormat="1" ht="11.25" customHeight="1">
      <c r="A2" s="40" t="s">
        <v>1</v>
      </c>
      <c r="B2" s="41"/>
      <c r="C2" s="41" t="s">
        <v>2</v>
      </c>
      <c r="D2" s="42" t="s">
        <v>3</v>
      </c>
      <c r="E2" s="42" t="s">
        <v>4</v>
      </c>
      <c r="F2" s="43" t="s">
        <v>5</v>
      </c>
      <c r="G2" s="44"/>
      <c r="H2" s="44"/>
      <c r="I2" s="44"/>
      <c r="J2" s="44"/>
      <c r="K2" s="44"/>
      <c r="L2" s="44"/>
      <c r="M2" s="45"/>
      <c r="N2" s="43" t="s">
        <v>6</v>
      </c>
      <c r="O2" s="44"/>
      <c r="P2" s="44"/>
      <c r="Q2" s="44"/>
      <c r="R2" s="44"/>
      <c r="S2" s="44"/>
      <c r="T2" s="44"/>
      <c r="U2" s="44"/>
      <c r="V2" s="44"/>
      <c r="W2" s="45"/>
      <c r="X2" s="43" t="s">
        <v>7</v>
      </c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5"/>
      <c r="AK2" s="43" t="s">
        <v>8</v>
      </c>
      <c r="AL2" s="44"/>
      <c r="AM2" s="44"/>
      <c r="AN2" s="44"/>
      <c r="AO2" s="44"/>
      <c r="AP2" s="44"/>
      <c r="AQ2" s="44"/>
      <c r="AR2" s="44"/>
      <c r="AS2" s="44"/>
      <c r="AT2" s="44"/>
      <c r="AU2" s="45"/>
      <c r="AV2" s="43" t="s">
        <v>9</v>
      </c>
      <c r="AW2" s="44"/>
      <c r="AX2" s="44"/>
      <c r="AY2" s="44"/>
      <c r="AZ2" s="44"/>
      <c r="BA2" s="44"/>
      <c r="BB2" s="44"/>
      <c r="BC2" s="44"/>
      <c r="BD2" s="44"/>
      <c r="BE2" s="45"/>
      <c r="BF2" s="43" t="s">
        <v>10</v>
      </c>
      <c r="BG2" s="44"/>
      <c r="BH2" s="44"/>
      <c r="BI2" s="44"/>
      <c r="BJ2" s="44"/>
      <c r="BK2" s="44"/>
      <c r="BL2" s="44"/>
      <c r="BM2" s="45"/>
      <c r="BN2" s="46" t="s">
        <v>11</v>
      </c>
      <c r="BO2" s="44"/>
      <c r="BP2" s="45"/>
      <c r="BQ2" s="47" t="s">
        <v>12</v>
      </c>
      <c r="BR2" s="82" t="s">
        <v>13</v>
      </c>
      <c r="BS2" s="48"/>
      <c r="BT2" s="48"/>
      <c r="BU2" s="48"/>
      <c r="BV2" s="49"/>
      <c r="BW2" s="50" t="s">
        <v>14</v>
      </c>
      <c r="BX2" s="44"/>
      <c r="BY2" s="44"/>
      <c r="BZ2" s="44"/>
      <c r="CA2" s="44"/>
      <c r="CB2" s="45"/>
      <c r="CC2" s="43" t="s">
        <v>15</v>
      </c>
      <c r="CD2" s="44"/>
      <c r="CE2" s="44"/>
      <c r="CF2" s="45"/>
    </row>
    <row r="3" spans="1:84" s="14" customFormat="1" ht="11.25" customHeight="1">
      <c r="A3" s="51" t="s">
        <v>16</v>
      </c>
      <c r="B3" s="51"/>
      <c r="C3" s="51" t="s">
        <v>17</v>
      </c>
      <c r="D3" s="24" t="s">
        <v>18</v>
      </c>
      <c r="E3" s="24" t="s">
        <v>19</v>
      </c>
      <c r="F3" s="52" t="s">
        <v>20</v>
      </c>
      <c r="G3" s="46" t="s">
        <v>21</v>
      </c>
      <c r="H3" s="44"/>
      <c r="I3" s="44"/>
      <c r="J3" s="44"/>
      <c r="K3" s="44"/>
      <c r="L3" s="44"/>
      <c r="M3" s="45"/>
      <c r="N3" s="46" t="s">
        <v>21</v>
      </c>
      <c r="O3" s="44"/>
      <c r="P3" s="44"/>
      <c r="Q3" s="44"/>
      <c r="R3" s="44"/>
      <c r="S3" s="44"/>
      <c r="T3" s="44"/>
      <c r="U3" s="44"/>
      <c r="V3" s="44"/>
      <c r="W3" s="45"/>
      <c r="X3" s="24" t="s">
        <v>20</v>
      </c>
      <c r="Y3" s="46" t="s">
        <v>22</v>
      </c>
      <c r="Z3" s="44"/>
      <c r="AA3" s="44"/>
      <c r="AB3" s="44"/>
      <c r="AC3" s="44"/>
      <c r="AD3" s="44"/>
      <c r="AE3" s="45"/>
      <c r="AF3" s="53" t="s">
        <v>23</v>
      </c>
      <c r="AG3" s="54"/>
      <c r="AH3" s="54"/>
      <c r="AI3" s="54"/>
      <c r="AJ3" s="55"/>
      <c r="AK3" s="42" t="s">
        <v>24</v>
      </c>
      <c r="AL3" s="46" t="s">
        <v>21</v>
      </c>
      <c r="AM3" s="44"/>
      <c r="AN3" s="44"/>
      <c r="AO3" s="44"/>
      <c r="AP3" s="44"/>
      <c r="AQ3" s="44"/>
      <c r="AR3" s="44"/>
      <c r="AS3" s="44"/>
      <c r="AT3" s="44"/>
      <c r="AU3" s="45"/>
      <c r="AV3" s="46" t="s">
        <v>21</v>
      </c>
      <c r="AW3" s="44"/>
      <c r="AX3" s="44"/>
      <c r="AY3" s="44"/>
      <c r="AZ3" s="44"/>
      <c r="BA3" s="44"/>
      <c r="BB3" s="44"/>
      <c r="BC3" s="44"/>
      <c r="BD3" s="44"/>
      <c r="BE3" s="45"/>
      <c r="BF3" s="46" t="s">
        <v>21</v>
      </c>
      <c r="BG3" s="44"/>
      <c r="BH3" s="44"/>
      <c r="BI3" s="44"/>
      <c r="BJ3" s="44"/>
      <c r="BK3" s="44"/>
      <c r="BL3" s="44"/>
      <c r="BM3" s="45"/>
      <c r="BN3" s="24" t="s">
        <v>25</v>
      </c>
      <c r="BO3" s="46" t="s">
        <v>21</v>
      </c>
      <c r="BP3" s="45"/>
      <c r="BQ3" s="56" t="s">
        <v>26</v>
      </c>
      <c r="BR3" s="83" t="s">
        <v>27</v>
      </c>
      <c r="BS3" s="35"/>
      <c r="BT3" s="35"/>
      <c r="BU3" s="35"/>
      <c r="BV3" s="28"/>
      <c r="BW3" s="24" t="s">
        <v>28</v>
      </c>
      <c r="BX3" s="57" t="s">
        <v>29</v>
      </c>
      <c r="BY3" s="57"/>
      <c r="BZ3" s="57"/>
      <c r="CA3" s="57"/>
      <c r="CB3" s="57"/>
      <c r="CC3" s="42" t="s">
        <v>30</v>
      </c>
      <c r="CD3" s="42" t="s">
        <v>31</v>
      </c>
      <c r="CE3" s="42" t="s">
        <v>32</v>
      </c>
      <c r="CF3" s="42" t="s">
        <v>33</v>
      </c>
    </row>
    <row r="4" spans="1:84" s="14" customFormat="1" ht="11.25" customHeight="1">
      <c r="A4" s="51"/>
      <c r="B4" s="51"/>
      <c r="C4" s="51" t="s">
        <v>34</v>
      </c>
      <c r="D4" s="24" t="s">
        <v>35</v>
      </c>
      <c r="E4" s="24" t="s">
        <v>36</v>
      </c>
      <c r="F4" s="24" t="s">
        <v>37</v>
      </c>
      <c r="G4" s="21" t="s">
        <v>38</v>
      </c>
      <c r="H4" s="22"/>
      <c r="I4" s="22"/>
      <c r="J4" s="22"/>
      <c r="K4" s="22"/>
      <c r="L4" s="22"/>
      <c r="M4" s="23"/>
      <c r="N4" s="21" t="s">
        <v>38</v>
      </c>
      <c r="O4" s="22"/>
      <c r="P4" s="23"/>
      <c r="Q4" s="42" t="s">
        <v>39</v>
      </c>
      <c r="R4" s="42" t="s">
        <v>39</v>
      </c>
      <c r="S4" s="42" t="s">
        <v>40</v>
      </c>
      <c r="T4" s="42" t="s">
        <v>41</v>
      </c>
      <c r="U4" s="32" t="s">
        <v>42</v>
      </c>
      <c r="V4" s="49"/>
      <c r="W4" s="42" t="s">
        <v>43</v>
      </c>
      <c r="X4" s="24" t="s">
        <v>44</v>
      </c>
      <c r="Y4" s="21" t="s">
        <v>45</v>
      </c>
      <c r="Z4" s="22"/>
      <c r="AA4" s="22"/>
      <c r="AB4" s="22"/>
      <c r="AC4" s="22"/>
      <c r="AD4" s="23"/>
      <c r="AE4" s="58" t="s">
        <v>46</v>
      </c>
      <c r="AF4" s="59" t="s">
        <v>47</v>
      </c>
      <c r="AG4" s="60"/>
      <c r="AH4" s="60"/>
      <c r="AI4" s="60"/>
      <c r="AJ4" s="61"/>
      <c r="AK4" s="24" t="s">
        <v>48</v>
      </c>
      <c r="AL4" s="32" t="s">
        <v>49</v>
      </c>
      <c r="AM4" s="49"/>
      <c r="AN4" s="24" t="s">
        <v>41</v>
      </c>
      <c r="AO4" s="32" t="s">
        <v>50</v>
      </c>
      <c r="AP4" s="48"/>
      <c r="AQ4" s="48"/>
      <c r="AR4" s="49"/>
      <c r="AS4" s="24" t="s">
        <v>51</v>
      </c>
      <c r="AT4" s="24" t="s">
        <v>41</v>
      </c>
      <c r="AU4" s="24" t="s">
        <v>41</v>
      </c>
      <c r="AV4" s="46" t="s">
        <v>52</v>
      </c>
      <c r="AW4" s="44"/>
      <c r="AX4" s="44"/>
      <c r="AY4" s="44"/>
      <c r="AZ4" s="45"/>
      <c r="BA4" s="44" t="s">
        <v>53</v>
      </c>
      <c r="BB4" s="44"/>
      <c r="BC4" s="44"/>
      <c r="BD4" s="44"/>
      <c r="BE4" s="45"/>
      <c r="BF4" s="46" t="s">
        <v>54</v>
      </c>
      <c r="BG4" s="48"/>
      <c r="BH4" s="48"/>
      <c r="BI4" s="48"/>
      <c r="BJ4" s="48"/>
      <c r="BK4" s="48"/>
      <c r="BL4" s="48"/>
      <c r="BM4" s="49"/>
      <c r="BN4" s="24" t="s">
        <v>20</v>
      </c>
      <c r="BO4" s="42" t="s">
        <v>55</v>
      </c>
      <c r="BP4" s="52" t="s">
        <v>56</v>
      </c>
      <c r="BQ4" s="56" t="s">
        <v>57</v>
      </c>
      <c r="BR4" s="24" t="s">
        <v>20</v>
      </c>
      <c r="BS4" s="35" t="s">
        <v>22</v>
      </c>
      <c r="BT4" s="35"/>
      <c r="BU4" s="35"/>
      <c r="BV4" s="28"/>
      <c r="BW4" s="24" t="s">
        <v>58</v>
      </c>
      <c r="BX4" s="42" t="s">
        <v>59</v>
      </c>
      <c r="BY4" s="42" t="s">
        <v>60</v>
      </c>
      <c r="BZ4" s="42" t="s">
        <v>61</v>
      </c>
      <c r="CA4" s="42" t="s">
        <v>62</v>
      </c>
      <c r="CB4" s="52" t="s">
        <v>60</v>
      </c>
      <c r="CC4" s="24" t="s">
        <v>63</v>
      </c>
      <c r="CD4" s="24" t="s">
        <v>64</v>
      </c>
      <c r="CE4" s="24" t="s">
        <v>65</v>
      </c>
      <c r="CF4" s="24" t="s">
        <v>66</v>
      </c>
    </row>
    <row r="5" spans="1:84" s="14" customFormat="1" ht="11.25" customHeight="1">
      <c r="A5" s="51"/>
      <c r="B5" s="51" t="s">
        <v>67</v>
      </c>
      <c r="C5" s="51" t="s">
        <v>68</v>
      </c>
      <c r="D5" s="24" t="s">
        <v>69</v>
      </c>
      <c r="E5" s="24" t="s">
        <v>20</v>
      </c>
      <c r="F5" s="24" t="s">
        <v>70</v>
      </c>
      <c r="G5" s="38" t="s">
        <v>20</v>
      </c>
      <c r="H5" s="46" t="s">
        <v>71</v>
      </c>
      <c r="I5" s="44"/>
      <c r="J5" s="44"/>
      <c r="K5" s="44"/>
      <c r="L5" s="44"/>
      <c r="M5" s="45"/>
      <c r="N5" s="46" t="s">
        <v>71</v>
      </c>
      <c r="O5" s="44"/>
      <c r="P5" s="45"/>
      <c r="Q5" s="24" t="s">
        <v>72</v>
      </c>
      <c r="R5" s="24" t="s">
        <v>72</v>
      </c>
      <c r="S5" s="24" t="s">
        <v>73</v>
      </c>
      <c r="T5" s="24" t="s">
        <v>74</v>
      </c>
      <c r="U5" s="29" t="s">
        <v>75</v>
      </c>
      <c r="V5" s="26"/>
      <c r="W5" s="24"/>
      <c r="X5" s="24" t="s">
        <v>76</v>
      </c>
      <c r="Y5" s="39" t="s">
        <v>20</v>
      </c>
      <c r="Z5" s="46" t="s">
        <v>77</v>
      </c>
      <c r="AA5" s="44"/>
      <c r="AB5" s="44"/>
      <c r="AC5" s="44"/>
      <c r="AD5" s="45"/>
      <c r="AE5" s="63" t="s">
        <v>78</v>
      </c>
      <c r="AF5" s="25" t="s">
        <v>79</v>
      </c>
      <c r="AG5" s="26"/>
      <c r="AH5" s="32" t="s">
        <v>80</v>
      </c>
      <c r="AI5" s="48"/>
      <c r="AJ5" s="49"/>
      <c r="AK5" s="24" t="s">
        <v>81</v>
      </c>
      <c r="AL5" s="64" t="s">
        <v>82</v>
      </c>
      <c r="AM5" s="65"/>
      <c r="AN5" s="24" t="s">
        <v>83</v>
      </c>
      <c r="AO5" s="27" t="s">
        <v>84</v>
      </c>
      <c r="AP5" s="35"/>
      <c r="AQ5" s="35"/>
      <c r="AR5" s="28"/>
      <c r="AS5" s="24" t="s">
        <v>85</v>
      </c>
      <c r="AT5" s="24" t="s">
        <v>86</v>
      </c>
      <c r="AU5" s="24" t="s">
        <v>87</v>
      </c>
      <c r="AV5" s="24" t="s">
        <v>20</v>
      </c>
      <c r="AW5" s="66" t="s">
        <v>21</v>
      </c>
      <c r="AX5" s="57"/>
      <c r="AY5" s="57"/>
      <c r="AZ5" s="57"/>
      <c r="BA5" s="24" t="s">
        <v>20</v>
      </c>
      <c r="BB5" s="46" t="s">
        <v>21</v>
      </c>
      <c r="BC5" s="44"/>
      <c r="BD5" s="44"/>
      <c r="BE5" s="45"/>
      <c r="BF5" s="39" t="s">
        <v>20</v>
      </c>
      <c r="BG5" s="46" t="s">
        <v>21</v>
      </c>
      <c r="BH5" s="44"/>
      <c r="BI5" s="44"/>
      <c r="BJ5" s="44"/>
      <c r="BK5" s="44"/>
      <c r="BL5" s="44"/>
      <c r="BM5" s="45"/>
      <c r="BN5" s="24" t="s">
        <v>88</v>
      </c>
      <c r="BO5" s="24"/>
      <c r="BP5" s="39"/>
      <c r="BQ5" s="56" t="s">
        <v>89</v>
      </c>
      <c r="BR5" s="24" t="s">
        <v>90</v>
      </c>
      <c r="BS5" s="58" t="s">
        <v>91</v>
      </c>
      <c r="BT5" s="42" t="s">
        <v>92</v>
      </c>
      <c r="BU5" s="42" t="s">
        <v>93</v>
      </c>
      <c r="BV5" s="42" t="s">
        <v>43</v>
      </c>
      <c r="BW5" s="24" t="s">
        <v>20</v>
      </c>
      <c r="BX5" s="24" t="s">
        <v>94</v>
      </c>
      <c r="BY5" s="24" t="s">
        <v>95</v>
      </c>
      <c r="BZ5" s="24" t="s">
        <v>96</v>
      </c>
      <c r="CA5" s="24"/>
      <c r="CB5" s="39" t="s">
        <v>97</v>
      </c>
      <c r="CC5" s="24" t="s">
        <v>98</v>
      </c>
      <c r="CD5" s="24" t="s">
        <v>99</v>
      </c>
      <c r="CE5" s="24" t="s">
        <v>100</v>
      </c>
      <c r="CF5" s="24" t="s">
        <v>98</v>
      </c>
    </row>
    <row r="6" spans="1:84" s="14" customFormat="1" ht="11.25" customHeight="1">
      <c r="A6" s="51"/>
      <c r="B6" s="51" t="s">
        <v>101</v>
      </c>
      <c r="C6" s="51"/>
      <c r="D6" s="24" t="s">
        <v>102</v>
      </c>
      <c r="E6" s="24" t="s">
        <v>103</v>
      </c>
      <c r="F6" s="24" t="s">
        <v>104</v>
      </c>
      <c r="G6" s="67" t="s">
        <v>105</v>
      </c>
      <c r="H6" s="24" t="s">
        <v>106</v>
      </c>
      <c r="I6" s="24" t="s">
        <v>107</v>
      </c>
      <c r="J6" s="21" t="s">
        <v>108</v>
      </c>
      <c r="K6" s="22"/>
      <c r="L6" s="22"/>
      <c r="M6" s="23"/>
      <c r="N6" s="42" t="s">
        <v>109</v>
      </c>
      <c r="O6" s="46" t="s">
        <v>110</v>
      </c>
      <c r="P6" s="68"/>
      <c r="Q6" s="24" t="s">
        <v>111</v>
      </c>
      <c r="R6" s="24" t="s">
        <v>111</v>
      </c>
      <c r="S6" s="24" t="s">
        <v>112</v>
      </c>
      <c r="T6" s="24" t="s">
        <v>113</v>
      </c>
      <c r="U6" s="25" t="s">
        <v>114</v>
      </c>
      <c r="V6" s="26"/>
      <c r="W6" s="24"/>
      <c r="X6" s="24"/>
      <c r="Y6" s="69" t="s">
        <v>115</v>
      </c>
      <c r="Z6" s="32" t="s">
        <v>116</v>
      </c>
      <c r="AA6" s="33"/>
      <c r="AB6" s="34"/>
      <c r="AC6" s="39" t="s">
        <v>117</v>
      </c>
      <c r="AD6" s="24" t="s">
        <v>43</v>
      </c>
      <c r="AE6" s="70"/>
      <c r="AF6" s="71"/>
      <c r="AG6" s="70"/>
      <c r="AH6" s="27" t="s">
        <v>118</v>
      </c>
      <c r="AI6" s="35"/>
      <c r="AJ6" s="28"/>
      <c r="AK6" s="24" t="s">
        <v>119</v>
      </c>
      <c r="AL6" s="42" t="s">
        <v>120</v>
      </c>
      <c r="AM6" s="52" t="s">
        <v>121</v>
      </c>
      <c r="AN6" s="24" t="s">
        <v>122</v>
      </c>
      <c r="AO6" s="24" t="s">
        <v>20</v>
      </c>
      <c r="AP6" s="46" t="s">
        <v>21</v>
      </c>
      <c r="AQ6" s="44"/>
      <c r="AR6" s="45"/>
      <c r="AS6" s="24" t="s">
        <v>123</v>
      </c>
      <c r="AT6" s="24" t="s">
        <v>124</v>
      </c>
      <c r="AU6" s="24" t="s">
        <v>125</v>
      </c>
      <c r="AV6" s="24" t="s">
        <v>126</v>
      </c>
      <c r="AW6" s="42" t="s">
        <v>39</v>
      </c>
      <c r="AX6" s="42" t="s">
        <v>127</v>
      </c>
      <c r="AY6" s="42" t="s">
        <v>128</v>
      </c>
      <c r="AZ6" s="52" t="s">
        <v>129</v>
      </c>
      <c r="BA6" s="24" t="s">
        <v>130</v>
      </c>
      <c r="BB6" s="42" t="s">
        <v>131</v>
      </c>
      <c r="BC6" s="42" t="s">
        <v>132</v>
      </c>
      <c r="BD6" s="42" t="s">
        <v>133</v>
      </c>
      <c r="BE6" s="42" t="s">
        <v>129</v>
      </c>
      <c r="BF6" s="24" t="s">
        <v>134</v>
      </c>
      <c r="BG6" s="24" t="s">
        <v>135</v>
      </c>
      <c r="BH6" s="24" t="s">
        <v>136</v>
      </c>
      <c r="BI6" s="24" t="s">
        <v>137</v>
      </c>
      <c r="BJ6" s="24" t="s">
        <v>138</v>
      </c>
      <c r="BK6" s="24" t="s">
        <v>139</v>
      </c>
      <c r="BL6" s="24" t="s">
        <v>140</v>
      </c>
      <c r="BM6" s="24" t="s">
        <v>141</v>
      </c>
      <c r="BN6" s="24"/>
      <c r="BO6" s="24"/>
      <c r="BP6" s="39"/>
      <c r="BQ6" s="56" t="s">
        <v>142</v>
      </c>
      <c r="BR6" s="24" t="s">
        <v>143</v>
      </c>
      <c r="BS6" s="63" t="s">
        <v>144</v>
      </c>
      <c r="BT6" s="24" t="s">
        <v>145</v>
      </c>
      <c r="BU6" s="24"/>
      <c r="BV6" s="24"/>
      <c r="BW6" s="24" t="s">
        <v>146</v>
      </c>
      <c r="BX6" s="24" t="s">
        <v>147</v>
      </c>
      <c r="BY6" s="24" t="s">
        <v>148</v>
      </c>
      <c r="BZ6" s="24" t="s">
        <v>149</v>
      </c>
      <c r="CA6" s="24"/>
      <c r="CB6" s="39" t="s">
        <v>150</v>
      </c>
      <c r="CC6" s="24" t="s">
        <v>151</v>
      </c>
      <c r="CD6" s="24" t="s">
        <v>151</v>
      </c>
      <c r="CE6" s="24"/>
      <c r="CF6" s="24" t="s">
        <v>151</v>
      </c>
    </row>
    <row r="7" spans="1:84" s="14" customFormat="1" ht="11.25" customHeight="1">
      <c r="A7" s="51"/>
      <c r="B7" s="51" t="s">
        <v>152</v>
      </c>
      <c r="C7" s="51" t="s">
        <v>68</v>
      </c>
      <c r="D7" s="24" t="s">
        <v>153</v>
      </c>
      <c r="E7" s="24" t="s">
        <v>154</v>
      </c>
      <c r="F7" s="24" t="s">
        <v>155</v>
      </c>
      <c r="G7" s="67" t="s">
        <v>156</v>
      </c>
      <c r="H7" s="24"/>
      <c r="I7" s="24"/>
      <c r="J7" s="24" t="s">
        <v>157</v>
      </c>
      <c r="K7" s="46" t="s">
        <v>21</v>
      </c>
      <c r="L7" s="44"/>
      <c r="M7" s="45"/>
      <c r="N7" s="24"/>
      <c r="O7" s="24" t="s">
        <v>20</v>
      </c>
      <c r="P7" s="42" t="s">
        <v>158</v>
      </c>
      <c r="Q7" s="24" t="s">
        <v>159</v>
      </c>
      <c r="R7" s="24" t="s">
        <v>160</v>
      </c>
      <c r="S7" s="24" t="s">
        <v>161</v>
      </c>
      <c r="T7" s="24" t="s">
        <v>162</v>
      </c>
      <c r="U7" s="25" t="s">
        <v>163</v>
      </c>
      <c r="V7" s="26"/>
      <c r="W7" s="24"/>
      <c r="X7" s="24"/>
      <c r="Y7" s="39" t="s">
        <v>164</v>
      </c>
      <c r="Z7" s="27" t="s">
        <v>165</v>
      </c>
      <c r="AA7" s="35"/>
      <c r="AB7" s="28"/>
      <c r="AC7" s="69" t="s">
        <v>166</v>
      </c>
      <c r="AD7" s="24" t="s">
        <v>167</v>
      </c>
      <c r="AE7" s="72"/>
      <c r="AF7" s="73"/>
      <c r="AG7" s="62"/>
      <c r="AH7" s="58" t="s">
        <v>168</v>
      </c>
      <c r="AI7" s="42" t="s">
        <v>169</v>
      </c>
      <c r="AJ7" s="42" t="s">
        <v>168</v>
      </c>
      <c r="AK7" s="74" t="s">
        <v>170</v>
      </c>
      <c r="AL7" s="24" t="s">
        <v>171</v>
      </c>
      <c r="AM7" s="39" t="s">
        <v>172</v>
      </c>
      <c r="AN7" s="24"/>
      <c r="AO7" s="24" t="s">
        <v>173</v>
      </c>
      <c r="AP7" s="42" t="s">
        <v>174</v>
      </c>
      <c r="AQ7" s="42" t="s">
        <v>175</v>
      </c>
      <c r="AR7" s="52" t="s">
        <v>176</v>
      </c>
      <c r="AS7" s="24" t="s">
        <v>177</v>
      </c>
      <c r="AT7" s="74" t="s">
        <v>178</v>
      </c>
      <c r="AU7" s="24" t="s">
        <v>179</v>
      </c>
      <c r="AV7" s="24" t="s">
        <v>180</v>
      </c>
      <c r="AW7" s="24" t="s">
        <v>181</v>
      </c>
      <c r="AX7" s="24" t="s">
        <v>182</v>
      </c>
      <c r="AY7" s="24" t="s">
        <v>183</v>
      </c>
      <c r="AZ7" s="39" t="s">
        <v>41</v>
      </c>
      <c r="BA7" s="24" t="s">
        <v>184</v>
      </c>
      <c r="BB7" s="24" t="s">
        <v>185</v>
      </c>
      <c r="BC7" s="24" t="s">
        <v>186</v>
      </c>
      <c r="BD7" s="24" t="s">
        <v>187</v>
      </c>
      <c r="BE7" s="24" t="s">
        <v>41</v>
      </c>
      <c r="BF7" s="24" t="s">
        <v>188</v>
      </c>
      <c r="BG7" s="24" t="s">
        <v>189</v>
      </c>
      <c r="BH7" s="24" t="s">
        <v>190</v>
      </c>
      <c r="BI7" s="24" t="s">
        <v>191</v>
      </c>
      <c r="BJ7" s="24" t="s">
        <v>192</v>
      </c>
      <c r="BK7" s="24" t="s">
        <v>193</v>
      </c>
      <c r="BL7" s="24" t="s">
        <v>194</v>
      </c>
      <c r="BM7" s="24"/>
      <c r="BN7" s="75"/>
      <c r="BO7" s="75"/>
      <c r="BP7" s="71"/>
      <c r="BQ7" s="56" t="s">
        <v>195</v>
      </c>
      <c r="BR7" s="51" t="s">
        <v>196</v>
      </c>
      <c r="BS7" s="63"/>
      <c r="BT7" s="24" t="s">
        <v>197</v>
      </c>
      <c r="BU7" s="24"/>
      <c r="BV7" s="24"/>
      <c r="BW7" s="24" t="s">
        <v>198</v>
      </c>
      <c r="BX7" s="24" t="s">
        <v>199</v>
      </c>
      <c r="BY7" s="24" t="s">
        <v>200</v>
      </c>
      <c r="BZ7" s="24" t="s">
        <v>201</v>
      </c>
      <c r="CA7" s="24"/>
      <c r="CB7" s="39" t="s">
        <v>202</v>
      </c>
      <c r="CC7" s="24"/>
      <c r="CD7" s="24"/>
      <c r="CE7" s="24"/>
      <c r="CF7" s="24"/>
    </row>
    <row r="8" spans="1:84" s="14" customFormat="1" ht="11.25" customHeight="1">
      <c r="A8" s="51"/>
      <c r="B8" s="51"/>
      <c r="C8" s="51" t="s">
        <v>203</v>
      </c>
      <c r="D8" s="24" t="s">
        <v>204</v>
      </c>
      <c r="E8" s="24" t="s">
        <v>205</v>
      </c>
      <c r="F8" s="75"/>
      <c r="G8" s="76"/>
      <c r="H8" s="75"/>
      <c r="I8" s="75"/>
      <c r="J8" s="24" t="s">
        <v>206</v>
      </c>
      <c r="K8" s="24" t="s">
        <v>207</v>
      </c>
      <c r="L8" s="24" t="s">
        <v>208</v>
      </c>
      <c r="M8" s="24" t="s">
        <v>209</v>
      </c>
      <c r="N8" s="24"/>
      <c r="O8" s="75"/>
      <c r="P8" s="24" t="s">
        <v>210</v>
      </c>
      <c r="Q8" s="24" t="s">
        <v>211</v>
      </c>
      <c r="R8" s="24" t="s">
        <v>212</v>
      </c>
      <c r="S8" s="24" t="s">
        <v>213</v>
      </c>
      <c r="T8" s="24"/>
      <c r="U8" s="42" t="s">
        <v>20</v>
      </c>
      <c r="V8" s="38" t="s">
        <v>21</v>
      </c>
      <c r="W8" s="24"/>
      <c r="X8" s="24"/>
      <c r="Y8" s="77"/>
      <c r="Z8" s="24" t="s">
        <v>20</v>
      </c>
      <c r="AA8" s="78" t="s">
        <v>21</v>
      </c>
      <c r="AB8" s="45"/>
      <c r="AC8" s="69" t="s">
        <v>214</v>
      </c>
      <c r="AD8" s="24" t="s">
        <v>41</v>
      </c>
      <c r="AE8" s="69"/>
      <c r="AF8" s="79" t="s">
        <v>215</v>
      </c>
      <c r="AG8" s="63" t="s">
        <v>216</v>
      </c>
      <c r="AH8" s="63" t="s">
        <v>217</v>
      </c>
      <c r="AI8" s="24" t="s">
        <v>218</v>
      </c>
      <c r="AJ8" s="24" t="s">
        <v>219</v>
      </c>
      <c r="AK8" s="24"/>
      <c r="AL8" s="24" t="s">
        <v>220</v>
      </c>
      <c r="AM8" s="39" t="s">
        <v>221</v>
      </c>
      <c r="AN8" s="24"/>
      <c r="AO8" s="24" t="s">
        <v>222</v>
      </c>
      <c r="AP8" s="24" t="s">
        <v>223</v>
      </c>
      <c r="AQ8" s="24" t="s">
        <v>224</v>
      </c>
      <c r="AR8" s="39" t="s">
        <v>225</v>
      </c>
      <c r="AS8" s="24" t="s">
        <v>226</v>
      </c>
      <c r="AT8" s="24" t="s">
        <v>227</v>
      </c>
      <c r="AU8" s="24"/>
      <c r="AV8" s="24"/>
      <c r="AW8" s="24"/>
      <c r="AX8" s="24"/>
      <c r="AY8" s="24" t="s">
        <v>228</v>
      </c>
      <c r="AZ8" s="39"/>
      <c r="BA8" s="24"/>
      <c r="BB8" s="24" t="s">
        <v>229</v>
      </c>
      <c r="BC8" s="24" t="s">
        <v>230</v>
      </c>
      <c r="BD8" s="24" t="s">
        <v>231</v>
      </c>
      <c r="BE8" s="24"/>
      <c r="BF8" s="24" t="s">
        <v>232</v>
      </c>
      <c r="BG8" s="24" t="s">
        <v>233</v>
      </c>
      <c r="BH8" s="24" t="s">
        <v>234</v>
      </c>
      <c r="BI8" s="24" t="s">
        <v>235</v>
      </c>
      <c r="BJ8" s="24" t="s">
        <v>236</v>
      </c>
      <c r="BK8" s="24" t="s">
        <v>237</v>
      </c>
      <c r="BL8" s="24" t="s">
        <v>238</v>
      </c>
      <c r="BM8" s="24"/>
      <c r="BN8" s="75"/>
      <c r="BO8" s="75"/>
      <c r="BP8" s="71"/>
      <c r="BQ8" s="80"/>
      <c r="BR8" s="75"/>
      <c r="BS8" s="24"/>
      <c r="BT8" s="24"/>
      <c r="BU8" s="24"/>
      <c r="BV8" s="24"/>
      <c r="BW8" s="24" t="s">
        <v>239</v>
      </c>
      <c r="BX8" s="24" t="s">
        <v>240</v>
      </c>
      <c r="BY8" s="24" t="s">
        <v>241</v>
      </c>
      <c r="BZ8" s="24" t="s">
        <v>242</v>
      </c>
      <c r="CA8" s="24"/>
      <c r="CB8" s="39"/>
      <c r="CC8" s="24"/>
      <c r="CD8" s="24"/>
      <c r="CE8" s="24"/>
      <c r="CF8" s="24"/>
    </row>
    <row r="9" spans="1:84" s="14" customFormat="1" ht="45">
      <c r="A9" s="10"/>
      <c r="B9" s="10"/>
      <c r="C9" s="84" t="s">
        <v>243</v>
      </c>
      <c r="D9" s="5"/>
      <c r="E9" s="5"/>
      <c r="F9" s="15"/>
      <c r="G9" s="20"/>
      <c r="H9" s="1"/>
      <c r="I9" s="1"/>
      <c r="J9" s="17" t="s">
        <v>244</v>
      </c>
      <c r="K9" s="2"/>
      <c r="L9" s="1" t="s">
        <v>245</v>
      </c>
      <c r="M9" s="1" t="s">
        <v>246</v>
      </c>
      <c r="N9" s="1"/>
      <c r="O9" s="2"/>
      <c r="P9" s="1" t="s">
        <v>247</v>
      </c>
      <c r="Q9" s="1"/>
      <c r="R9" s="5"/>
      <c r="S9" s="5" t="s">
        <v>248</v>
      </c>
      <c r="T9" s="5"/>
      <c r="U9" s="1"/>
      <c r="V9" s="5" t="s">
        <v>249</v>
      </c>
      <c r="W9" s="5"/>
      <c r="X9" s="5"/>
      <c r="Y9" s="81"/>
      <c r="Z9" s="5"/>
      <c r="AA9" s="5" t="s">
        <v>250</v>
      </c>
      <c r="AB9" s="1" t="s">
        <v>251</v>
      </c>
      <c r="AC9" s="4" t="s">
        <v>252</v>
      </c>
      <c r="AD9" s="1"/>
      <c r="AE9" s="7"/>
      <c r="AF9" s="11" t="s">
        <v>253</v>
      </c>
      <c r="AG9" s="8" t="s">
        <v>253</v>
      </c>
      <c r="AH9" s="8" t="s">
        <v>254</v>
      </c>
      <c r="AI9" s="5" t="s">
        <v>255</v>
      </c>
      <c r="AJ9" s="5" t="s">
        <v>256</v>
      </c>
      <c r="AK9" s="5"/>
      <c r="AL9" s="1"/>
      <c r="AM9" s="3"/>
      <c r="AN9" s="5"/>
      <c r="AO9" s="5"/>
      <c r="AP9" s="5" t="s">
        <v>257</v>
      </c>
      <c r="AQ9" s="5" t="s">
        <v>258</v>
      </c>
      <c r="AR9" s="6" t="s">
        <v>259</v>
      </c>
      <c r="AS9" s="5" t="s">
        <v>260</v>
      </c>
      <c r="AT9" s="5"/>
      <c r="AU9" s="5"/>
      <c r="AV9" s="5"/>
      <c r="AW9" s="5"/>
      <c r="AX9" s="5"/>
      <c r="AY9" s="5" t="s">
        <v>261</v>
      </c>
      <c r="AZ9" s="6"/>
      <c r="BA9" s="5"/>
      <c r="BB9" s="5"/>
      <c r="BC9" s="5" t="s">
        <v>262</v>
      </c>
      <c r="BD9" s="5" t="s">
        <v>263</v>
      </c>
      <c r="BE9" s="5"/>
      <c r="BF9" s="5"/>
      <c r="BG9" s="5" t="s">
        <v>264</v>
      </c>
      <c r="BH9" s="5" t="s">
        <v>265</v>
      </c>
      <c r="BI9" s="5" t="s">
        <v>266</v>
      </c>
      <c r="BJ9" s="5" t="s">
        <v>267</v>
      </c>
      <c r="BK9" s="5" t="s">
        <v>268</v>
      </c>
      <c r="BL9" s="5"/>
      <c r="BM9" s="5"/>
      <c r="BN9" s="15"/>
      <c r="BO9" s="15"/>
      <c r="BP9" s="13"/>
      <c r="BQ9" s="6"/>
      <c r="BR9" s="5"/>
      <c r="BS9" s="17"/>
      <c r="BT9" s="5"/>
      <c r="BU9" s="5"/>
      <c r="BV9" s="5"/>
      <c r="BW9" s="5"/>
      <c r="BX9" s="5" t="s">
        <v>269</v>
      </c>
      <c r="BY9" s="5" t="s">
        <v>270</v>
      </c>
      <c r="BZ9" s="5" t="s">
        <v>271</v>
      </c>
      <c r="CA9" s="5"/>
      <c r="CB9" s="6"/>
      <c r="CC9" s="5"/>
      <c r="CD9" s="5"/>
      <c r="CE9" s="5"/>
      <c r="CF9" s="5"/>
    </row>
    <row r="10" spans="1:84" s="14" customFormat="1" ht="11.25" customHeight="1">
      <c r="A10" s="9" t="s">
        <v>272</v>
      </c>
      <c r="B10" s="9" t="s">
        <v>273</v>
      </c>
      <c r="C10" s="9" t="s">
        <v>274</v>
      </c>
      <c r="D10" s="19">
        <v>1</v>
      </c>
      <c r="E10" s="19">
        <v>2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  <c r="M10" s="19">
        <v>10</v>
      </c>
      <c r="N10" s="19">
        <v>11</v>
      </c>
      <c r="O10" s="19">
        <v>12</v>
      </c>
      <c r="P10" s="19">
        <v>13</v>
      </c>
      <c r="Q10" s="19">
        <v>14</v>
      </c>
      <c r="R10" s="19">
        <v>15</v>
      </c>
      <c r="S10" s="19">
        <v>16</v>
      </c>
      <c r="T10" s="19">
        <v>17</v>
      </c>
      <c r="U10" s="19">
        <v>18</v>
      </c>
      <c r="V10" s="19">
        <v>19</v>
      </c>
      <c r="W10" s="19">
        <v>20</v>
      </c>
      <c r="X10" s="19">
        <v>21</v>
      </c>
      <c r="Y10" s="19">
        <v>22</v>
      </c>
      <c r="Z10" s="19">
        <v>23</v>
      </c>
      <c r="AA10" s="19">
        <v>24</v>
      </c>
      <c r="AB10" s="19">
        <v>25</v>
      </c>
      <c r="AC10" s="19">
        <v>26</v>
      </c>
      <c r="AD10" s="19">
        <v>27</v>
      </c>
      <c r="AE10" s="19">
        <v>28</v>
      </c>
      <c r="AF10" s="19">
        <v>29</v>
      </c>
      <c r="AG10" s="19">
        <v>30</v>
      </c>
      <c r="AH10" s="19">
        <v>31</v>
      </c>
      <c r="AI10" s="19">
        <v>32</v>
      </c>
      <c r="AJ10" s="19">
        <v>33</v>
      </c>
      <c r="AK10" s="19">
        <v>34</v>
      </c>
      <c r="AL10" s="19">
        <v>35</v>
      </c>
      <c r="AM10" s="19">
        <v>36</v>
      </c>
      <c r="AN10" s="19">
        <v>37</v>
      </c>
      <c r="AO10" s="19">
        <v>38</v>
      </c>
      <c r="AP10" s="19">
        <v>39</v>
      </c>
      <c r="AQ10" s="19">
        <v>40</v>
      </c>
      <c r="AR10" s="19">
        <v>41</v>
      </c>
      <c r="AS10" s="19">
        <v>42</v>
      </c>
      <c r="AT10" s="19">
        <v>43</v>
      </c>
      <c r="AU10" s="19">
        <v>44</v>
      </c>
      <c r="AV10" s="19">
        <v>45</v>
      </c>
      <c r="AW10" s="19">
        <v>46</v>
      </c>
      <c r="AX10" s="19">
        <v>47</v>
      </c>
      <c r="AY10" s="19">
        <v>48</v>
      </c>
      <c r="AZ10" s="19">
        <v>49</v>
      </c>
      <c r="BA10" s="19">
        <v>50</v>
      </c>
      <c r="BB10" s="19">
        <v>51</v>
      </c>
      <c r="BC10" s="19">
        <v>52</v>
      </c>
      <c r="BD10" s="19">
        <v>53</v>
      </c>
      <c r="BE10" s="19">
        <v>54</v>
      </c>
      <c r="BF10" s="19">
        <v>55</v>
      </c>
      <c r="BG10" s="19">
        <v>56</v>
      </c>
      <c r="BH10" s="19">
        <v>57</v>
      </c>
      <c r="BI10" s="19">
        <v>58</v>
      </c>
      <c r="BJ10" s="19">
        <v>59</v>
      </c>
      <c r="BK10" s="19">
        <v>60</v>
      </c>
      <c r="BL10" s="19">
        <v>61</v>
      </c>
      <c r="BM10" s="19">
        <v>62</v>
      </c>
      <c r="BN10" s="19">
        <v>63</v>
      </c>
      <c r="BO10" s="19">
        <v>64</v>
      </c>
      <c r="BP10" s="19">
        <v>65</v>
      </c>
      <c r="BQ10" s="19">
        <v>66</v>
      </c>
      <c r="BR10" s="19">
        <v>67</v>
      </c>
      <c r="BS10" s="19">
        <v>68</v>
      </c>
      <c r="BT10" s="19">
        <v>69</v>
      </c>
      <c r="BU10" s="19">
        <v>70</v>
      </c>
      <c r="BV10" s="19" t="s">
        <v>275</v>
      </c>
      <c r="BW10" s="19">
        <v>72</v>
      </c>
      <c r="BX10" s="19">
        <v>73</v>
      </c>
      <c r="BY10" s="19">
        <v>74</v>
      </c>
      <c r="BZ10" s="19">
        <v>75</v>
      </c>
      <c r="CA10" s="19">
        <v>76</v>
      </c>
      <c r="CB10" s="19">
        <v>77</v>
      </c>
      <c r="CC10" s="19">
        <v>78</v>
      </c>
      <c r="CD10" s="19">
        <v>79</v>
      </c>
      <c r="CE10" s="19">
        <v>80</v>
      </c>
      <c r="CF10" s="19">
        <v>81</v>
      </c>
    </row>
    <row r="11" spans="1:84" s="104" customFormat="1" ht="39.75" customHeight="1">
      <c r="A11" s="101"/>
      <c r="B11" s="105" t="s">
        <v>276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</row>
    <row r="12" spans="1:84" s="135" customFormat="1" ht="33" customHeight="1">
      <c r="A12" s="131" t="s">
        <v>277</v>
      </c>
      <c r="B12" s="132" t="s">
        <v>278</v>
      </c>
      <c r="C12" s="133" t="s">
        <v>279</v>
      </c>
      <c r="D12" s="134" t="s">
        <v>277</v>
      </c>
      <c r="E12" s="147">
        <v>1.5593</v>
      </c>
      <c r="F12" s="134" t="s">
        <v>280</v>
      </c>
      <c r="G12" s="134" t="s">
        <v>280</v>
      </c>
      <c r="H12" s="134" t="s">
        <v>280</v>
      </c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</row>
    <row r="13" spans="1:84" s="130" customFormat="1" ht="21.75" customHeight="1">
      <c r="A13" s="125" t="s">
        <v>303</v>
      </c>
      <c r="B13" s="126" t="s">
        <v>304</v>
      </c>
      <c r="C13" s="127" t="s">
        <v>305</v>
      </c>
      <c r="D13" s="128" t="s">
        <v>277</v>
      </c>
      <c r="E13" s="128" t="s">
        <v>280</v>
      </c>
      <c r="F13" s="128" t="s">
        <v>280</v>
      </c>
      <c r="G13" s="128" t="s">
        <v>280</v>
      </c>
      <c r="H13" s="128" t="s">
        <v>280</v>
      </c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</row>
    <row r="14" spans="1:84" s="95" customFormat="1" ht="23.25" customHeight="1">
      <c r="A14" s="91" t="s">
        <v>321</v>
      </c>
      <c r="B14" s="92" t="s">
        <v>322</v>
      </c>
      <c r="C14" s="93" t="s">
        <v>323</v>
      </c>
      <c r="D14" s="94" t="s">
        <v>277</v>
      </c>
      <c r="E14" s="94" t="s">
        <v>280</v>
      </c>
      <c r="F14" s="94" t="s">
        <v>280</v>
      </c>
      <c r="G14" s="94" t="s">
        <v>280</v>
      </c>
      <c r="H14" s="94" t="s">
        <v>280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</row>
    <row r="15" spans="1:84" s="111" customFormat="1" ht="11.25" customHeight="1">
      <c r="A15" s="108"/>
      <c r="B15" s="107" t="s">
        <v>324</v>
      </c>
      <c r="C15" s="109"/>
      <c r="D15" s="110" t="s">
        <v>277</v>
      </c>
      <c r="E15" s="110" t="s">
        <v>280</v>
      </c>
      <c r="F15" s="110" t="s">
        <v>280</v>
      </c>
      <c r="G15" s="110" t="s">
        <v>280</v>
      </c>
      <c r="H15" s="110" t="s">
        <v>280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</row>
    <row r="16" spans="1:84" s="90" customFormat="1" ht="10.5" customHeight="1">
      <c r="A16" s="86" t="s">
        <v>325</v>
      </c>
      <c r="B16" s="87" t="s">
        <v>326</v>
      </c>
      <c r="C16" s="88" t="s">
        <v>327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</row>
    <row r="17" spans="1:84" s="135" customFormat="1" ht="33" customHeight="1">
      <c r="A17" s="131" t="s">
        <v>328</v>
      </c>
      <c r="B17" s="132" t="s">
        <v>329</v>
      </c>
      <c r="C17" s="133" t="s">
        <v>330</v>
      </c>
      <c r="D17" s="134" t="s">
        <v>331</v>
      </c>
      <c r="E17" s="148">
        <v>67.1686</v>
      </c>
      <c r="F17" s="142">
        <f>F19+F23+F24</f>
        <v>50.1286</v>
      </c>
      <c r="G17" s="142">
        <f aca="true" t="shared" si="0" ref="G17:R17">G19+G23+G24</f>
        <v>50.1286</v>
      </c>
      <c r="H17" s="142">
        <f t="shared" si="0"/>
        <v>50.1286</v>
      </c>
      <c r="I17" s="142">
        <f t="shared" si="0"/>
        <v>0</v>
      </c>
      <c r="J17" s="142">
        <f t="shared" si="0"/>
        <v>0</v>
      </c>
      <c r="K17" s="142">
        <f t="shared" si="0"/>
        <v>0</v>
      </c>
      <c r="L17" s="142">
        <f t="shared" si="0"/>
        <v>0</v>
      </c>
      <c r="M17" s="142">
        <f t="shared" si="0"/>
        <v>0</v>
      </c>
      <c r="N17" s="142">
        <f t="shared" si="0"/>
        <v>0</v>
      </c>
      <c r="O17" s="142">
        <f t="shared" si="0"/>
        <v>0</v>
      </c>
      <c r="P17" s="142">
        <f t="shared" si="0"/>
        <v>0</v>
      </c>
      <c r="Q17" s="142">
        <f t="shared" si="0"/>
        <v>0</v>
      </c>
      <c r="R17" s="142">
        <f t="shared" si="0"/>
        <v>0</v>
      </c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 t="s">
        <v>336</v>
      </c>
      <c r="AL17" s="134" t="s">
        <v>337</v>
      </c>
      <c r="AM17" s="134"/>
      <c r="AN17" s="134" t="s">
        <v>338</v>
      </c>
      <c r="AO17" s="134"/>
      <c r="AP17" s="134"/>
      <c r="AQ17" s="134"/>
      <c r="AR17" s="134"/>
      <c r="AS17" s="134" t="s">
        <v>339</v>
      </c>
      <c r="AT17" s="134"/>
      <c r="AU17" s="134"/>
      <c r="AV17" s="134" t="s">
        <v>340</v>
      </c>
      <c r="AW17" s="134"/>
      <c r="AX17" s="134"/>
      <c r="AY17" s="134"/>
      <c r="AZ17" s="134" t="s">
        <v>340</v>
      </c>
      <c r="BA17" s="134"/>
      <c r="BB17" s="134"/>
      <c r="BC17" s="134"/>
      <c r="BD17" s="134"/>
      <c r="BE17" s="134"/>
      <c r="BF17" s="134" t="s">
        <v>341</v>
      </c>
      <c r="BG17" s="134"/>
      <c r="BH17" s="134"/>
      <c r="BI17" s="134"/>
      <c r="BJ17" s="134" t="s">
        <v>341</v>
      </c>
      <c r="BK17" s="134"/>
      <c r="BL17" s="134"/>
      <c r="BM17" s="134"/>
      <c r="BN17" s="134" t="s">
        <v>342</v>
      </c>
      <c r="BO17" s="134"/>
      <c r="BP17" s="134" t="s">
        <v>342</v>
      </c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</row>
    <row r="18" spans="1:84" s="90" customFormat="1" ht="10.5" customHeight="1">
      <c r="A18" s="86" t="s">
        <v>343</v>
      </c>
      <c r="B18" s="87" t="s">
        <v>344</v>
      </c>
      <c r="C18" s="88" t="s">
        <v>345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</row>
    <row r="19" spans="1:84" s="130" customFormat="1" ht="21.75" customHeight="1">
      <c r="A19" s="125" t="s">
        <v>346</v>
      </c>
      <c r="B19" s="126" t="s">
        <v>347</v>
      </c>
      <c r="C19" s="127" t="s">
        <v>348</v>
      </c>
      <c r="D19" s="128" t="s">
        <v>349</v>
      </c>
      <c r="E19" s="94" t="s">
        <v>355</v>
      </c>
      <c r="F19" s="140">
        <v>50.1286</v>
      </c>
      <c r="G19" s="140">
        <v>50.1286</v>
      </c>
      <c r="H19" s="140">
        <v>50.1286</v>
      </c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</row>
    <row r="20" spans="1:84" s="111" customFormat="1" ht="11.25" customHeight="1">
      <c r="A20" s="108"/>
      <c r="B20" s="107" t="s">
        <v>350</v>
      </c>
      <c r="C20" s="109"/>
      <c r="D20" s="110" t="s">
        <v>354</v>
      </c>
      <c r="E20" s="94" t="s">
        <v>355</v>
      </c>
      <c r="F20" s="140">
        <v>50.1286</v>
      </c>
      <c r="G20" s="140">
        <v>50.1286</v>
      </c>
      <c r="H20" s="140">
        <v>50.1286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</row>
    <row r="21" spans="1:84" s="95" customFormat="1" ht="11.25" customHeight="1">
      <c r="A21" s="91" t="s">
        <v>351</v>
      </c>
      <c r="B21" s="92" t="s">
        <v>352</v>
      </c>
      <c r="C21" s="93" t="s">
        <v>353</v>
      </c>
      <c r="D21" s="94" t="s">
        <v>354</v>
      </c>
      <c r="E21" s="94" t="s">
        <v>355</v>
      </c>
      <c r="F21" s="140">
        <v>50.1286</v>
      </c>
      <c r="G21" s="140">
        <v>50.1286</v>
      </c>
      <c r="H21" s="140">
        <v>50.1286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</row>
    <row r="22" spans="1:84" s="111" customFormat="1" ht="11.25" customHeight="1">
      <c r="A22" s="108"/>
      <c r="B22" s="107" t="s">
        <v>350</v>
      </c>
      <c r="C22" s="109"/>
      <c r="D22" s="110" t="s">
        <v>354</v>
      </c>
      <c r="E22" s="110" t="s">
        <v>355</v>
      </c>
      <c r="F22" s="141">
        <v>50.1286</v>
      </c>
      <c r="G22" s="141">
        <v>50.1286</v>
      </c>
      <c r="H22" s="141">
        <v>50.1286</v>
      </c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</row>
    <row r="23" spans="1:84" s="90" customFormat="1" ht="10.5" customHeight="1">
      <c r="A23" s="86" t="s">
        <v>356</v>
      </c>
      <c r="B23" s="87" t="s">
        <v>357</v>
      </c>
      <c r="C23" s="88" t="s">
        <v>358</v>
      </c>
      <c r="D23" s="89" t="s">
        <v>915</v>
      </c>
      <c r="E23" s="89" t="s">
        <v>915</v>
      </c>
      <c r="F23" s="89" t="s">
        <v>915</v>
      </c>
      <c r="G23" s="89" t="s">
        <v>915</v>
      </c>
      <c r="H23" s="89" t="s">
        <v>915</v>
      </c>
      <c r="I23" s="89"/>
      <c r="J23" s="89" t="s">
        <v>915</v>
      </c>
      <c r="K23" s="89" t="s">
        <v>915</v>
      </c>
      <c r="L23" s="89"/>
      <c r="M23" s="89"/>
      <c r="N23" s="89" t="s">
        <v>915</v>
      </c>
      <c r="O23" s="89" t="s">
        <v>915</v>
      </c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</row>
    <row r="24" spans="1:84" s="90" customFormat="1" ht="33" customHeight="1">
      <c r="A24" s="86" t="s">
        <v>365</v>
      </c>
      <c r="B24" s="87" t="s">
        <v>366</v>
      </c>
      <c r="C24" s="88" t="s">
        <v>367</v>
      </c>
      <c r="D24" s="89" t="s">
        <v>368</v>
      </c>
      <c r="E24" s="113" t="s">
        <v>917</v>
      </c>
      <c r="F24" s="113"/>
      <c r="G24" s="113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113" t="s">
        <v>917</v>
      </c>
      <c r="AL24" s="113" t="s">
        <v>917</v>
      </c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</row>
    <row r="25" spans="1:84" s="100" customFormat="1" ht="23.25" customHeight="1">
      <c r="A25" s="96"/>
      <c r="B25" s="97" t="s">
        <v>375</v>
      </c>
      <c r="C25" s="98"/>
      <c r="D25" s="99"/>
      <c r="E25" s="112" t="s">
        <v>917</v>
      </c>
      <c r="F25" s="112"/>
      <c r="G25" s="112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113" t="s">
        <v>917</v>
      </c>
      <c r="AL25" s="113" t="s">
        <v>917</v>
      </c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</row>
    <row r="26" spans="1:84" s="135" customFormat="1" ht="33" customHeight="1">
      <c r="A26" s="131" t="s">
        <v>466</v>
      </c>
      <c r="B26" s="132" t="s">
        <v>467</v>
      </c>
      <c r="C26" s="133" t="s">
        <v>468</v>
      </c>
      <c r="D26" s="134" t="s">
        <v>327</v>
      </c>
      <c r="E26" s="147">
        <v>5.014</v>
      </c>
      <c r="F26" s="142">
        <f>F27+F29</f>
        <v>0.57</v>
      </c>
      <c r="G26" s="142">
        <f aca="true" t="shared" si="1" ref="G26:O26">G27+G29</f>
        <v>0.57</v>
      </c>
      <c r="H26" s="142">
        <f t="shared" si="1"/>
        <v>0</v>
      </c>
      <c r="I26" s="142">
        <f t="shared" si="1"/>
        <v>0</v>
      </c>
      <c r="J26" s="142">
        <f t="shared" si="1"/>
        <v>0</v>
      </c>
      <c r="K26" s="142">
        <f t="shared" si="1"/>
        <v>0</v>
      </c>
      <c r="L26" s="142">
        <f t="shared" si="1"/>
        <v>0</v>
      </c>
      <c r="M26" s="142">
        <f t="shared" si="1"/>
        <v>0</v>
      </c>
      <c r="N26" s="142">
        <f t="shared" si="1"/>
        <v>0</v>
      </c>
      <c r="O26" s="142">
        <f t="shared" si="1"/>
        <v>0.57</v>
      </c>
      <c r="P26" s="142"/>
      <c r="Q26" s="142"/>
      <c r="R26" s="142"/>
      <c r="S26" s="142"/>
      <c r="T26" s="142"/>
      <c r="U26" s="142"/>
      <c r="V26" s="142"/>
      <c r="W26" s="142"/>
      <c r="X26" s="142" t="s">
        <v>470</v>
      </c>
      <c r="Y26" s="142" t="s">
        <v>470</v>
      </c>
      <c r="Z26" s="142" t="s">
        <v>470</v>
      </c>
      <c r="AA26" s="142"/>
      <c r="AB26" s="142"/>
      <c r="AC26" s="142"/>
      <c r="AD26" s="142"/>
      <c r="AE26" s="142"/>
      <c r="AF26" s="142" t="s">
        <v>470</v>
      </c>
      <c r="AG26" s="142"/>
      <c r="AH26" s="142"/>
      <c r="AI26" s="142" t="s">
        <v>471</v>
      </c>
      <c r="AJ26" s="142" t="s">
        <v>472</v>
      </c>
      <c r="AK26" s="142" t="s">
        <v>473</v>
      </c>
      <c r="AL26" s="142"/>
      <c r="AM26" s="142"/>
      <c r="AN26" s="142"/>
      <c r="AO26" s="142"/>
      <c r="AP26" s="142"/>
      <c r="AQ26" s="142"/>
      <c r="AR26" s="142"/>
      <c r="AS26" s="142" t="s">
        <v>474</v>
      </c>
      <c r="AT26" s="142" t="s">
        <v>475</v>
      </c>
      <c r="AU26" s="142" t="s">
        <v>476</v>
      </c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 t="s">
        <v>477</v>
      </c>
      <c r="BG26" s="142" t="s">
        <v>477</v>
      </c>
      <c r="BH26" s="142"/>
      <c r="BI26" s="142"/>
      <c r="BJ26" s="142"/>
      <c r="BK26" s="142"/>
      <c r="BL26" s="142"/>
      <c r="BM26" s="142"/>
      <c r="BN26" s="142" t="s">
        <v>478</v>
      </c>
      <c r="BO26" s="142"/>
      <c r="BP26" s="142" t="s">
        <v>478</v>
      </c>
      <c r="BQ26" s="142"/>
      <c r="BR26" s="142"/>
      <c r="BS26" s="142"/>
      <c r="BT26" s="142"/>
      <c r="BU26" s="142"/>
      <c r="BV26" s="142"/>
      <c r="BW26" s="142" t="s">
        <v>479</v>
      </c>
      <c r="BX26" s="142"/>
      <c r="BY26" s="142"/>
      <c r="BZ26" s="142"/>
      <c r="CA26" s="142" t="s">
        <v>479</v>
      </c>
      <c r="CB26" s="142"/>
      <c r="CC26" s="142"/>
      <c r="CD26" s="142"/>
      <c r="CE26" s="142"/>
      <c r="CF26" s="142"/>
    </row>
    <row r="27" spans="1:84" s="95" customFormat="1" ht="11.25" customHeight="1">
      <c r="A27" s="91" t="s">
        <v>510</v>
      </c>
      <c r="B27" s="92" t="s">
        <v>511</v>
      </c>
      <c r="C27" s="93" t="s">
        <v>512</v>
      </c>
      <c r="D27" s="94" t="s">
        <v>277</v>
      </c>
      <c r="E27" s="94" t="s">
        <v>918</v>
      </c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8" t="s">
        <v>514</v>
      </c>
      <c r="AL27" s="139"/>
      <c r="AM27" s="139"/>
      <c r="AN27" s="139"/>
      <c r="AO27" s="139"/>
      <c r="AP27" s="139"/>
      <c r="AQ27" s="139"/>
      <c r="AR27" s="139"/>
      <c r="AS27" s="139"/>
      <c r="AT27" s="138" t="s">
        <v>514</v>
      </c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</row>
    <row r="28" spans="1:84" s="111" customFormat="1" ht="23.25" customHeight="1">
      <c r="A28" s="108"/>
      <c r="B28" s="107" t="s">
        <v>513</v>
      </c>
      <c r="C28" s="109"/>
      <c r="D28" s="110" t="s">
        <v>277</v>
      </c>
      <c r="E28" s="110" t="s">
        <v>514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 t="s">
        <v>514</v>
      </c>
      <c r="AL28" s="138"/>
      <c r="AM28" s="138"/>
      <c r="AN28" s="138"/>
      <c r="AO28" s="138"/>
      <c r="AP28" s="138"/>
      <c r="AQ28" s="138"/>
      <c r="AR28" s="138"/>
      <c r="AS28" s="138"/>
      <c r="AT28" s="138" t="s">
        <v>514</v>
      </c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</row>
    <row r="29" spans="1:84" s="95" customFormat="1" ht="11.25" customHeight="1">
      <c r="A29" s="91" t="s">
        <v>549</v>
      </c>
      <c r="B29" s="92" t="s">
        <v>550</v>
      </c>
      <c r="C29" s="93" t="s">
        <v>551</v>
      </c>
      <c r="D29" s="94" t="s">
        <v>277</v>
      </c>
      <c r="E29" s="114" t="s">
        <v>469</v>
      </c>
      <c r="F29" s="139" t="s">
        <v>469</v>
      </c>
      <c r="G29" s="139" t="s">
        <v>469</v>
      </c>
      <c r="H29" s="139"/>
      <c r="I29" s="139"/>
      <c r="J29" s="139"/>
      <c r="K29" s="139"/>
      <c r="L29" s="139"/>
      <c r="M29" s="139"/>
      <c r="N29" s="139"/>
      <c r="O29" s="139" t="s">
        <v>469</v>
      </c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</row>
    <row r="30" spans="1:84" s="100" customFormat="1" ht="11.25" customHeight="1">
      <c r="A30" s="96"/>
      <c r="B30" s="97" t="s">
        <v>557</v>
      </c>
      <c r="C30" s="98"/>
      <c r="D30" s="99" t="s">
        <v>277</v>
      </c>
      <c r="E30" s="114" t="s">
        <v>469</v>
      </c>
      <c r="F30" s="99" t="s">
        <v>469</v>
      </c>
      <c r="G30" s="99" t="s">
        <v>469</v>
      </c>
      <c r="H30" s="99"/>
      <c r="I30" s="99"/>
      <c r="J30" s="99"/>
      <c r="K30" s="99"/>
      <c r="L30" s="99"/>
      <c r="M30" s="99"/>
      <c r="N30" s="99"/>
      <c r="O30" s="99" t="s">
        <v>469</v>
      </c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</row>
    <row r="31" spans="1:84" s="119" customFormat="1" ht="21.75" customHeight="1">
      <c r="A31" s="115" t="s">
        <v>562</v>
      </c>
      <c r="B31" s="116" t="s">
        <v>563</v>
      </c>
      <c r="C31" s="117" t="s">
        <v>564</v>
      </c>
      <c r="D31" s="118" t="s">
        <v>552</v>
      </c>
      <c r="E31" s="147">
        <v>0.1551</v>
      </c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 t="s">
        <v>920</v>
      </c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 t="s">
        <v>920</v>
      </c>
      <c r="BB31" s="118"/>
      <c r="BC31" s="118"/>
      <c r="BD31" s="118" t="s">
        <v>920</v>
      </c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</row>
    <row r="32" spans="1:84" s="95" customFormat="1" ht="23.25" customHeight="1">
      <c r="A32" s="91" t="s">
        <v>573</v>
      </c>
      <c r="B32" s="92" t="s">
        <v>574</v>
      </c>
      <c r="C32" s="93" t="s">
        <v>575</v>
      </c>
      <c r="D32" s="94" t="s">
        <v>277</v>
      </c>
      <c r="E32" s="94" t="s">
        <v>916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118" t="s">
        <v>920</v>
      </c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118" t="s">
        <v>920</v>
      </c>
      <c r="BB32" s="94"/>
      <c r="BC32" s="94"/>
      <c r="BD32" s="118" t="s">
        <v>920</v>
      </c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</row>
    <row r="33" spans="1:84" s="100" customFormat="1" ht="23.25" customHeight="1">
      <c r="A33" s="96"/>
      <c r="B33" s="97" t="s">
        <v>576</v>
      </c>
      <c r="C33" s="98"/>
      <c r="D33" s="99" t="s">
        <v>277</v>
      </c>
      <c r="E33" s="99" t="s">
        <v>916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18" t="s">
        <v>920</v>
      </c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18" t="s">
        <v>920</v>
      </c>
      <c r="BB33" s="99"/>
      <c r="BC33" s="99"/>
      <c r="BD33" s="118" t="s">
        <v>920</v>
      </c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</row>
    <row r="34" spans="1:84" s="119" customFormat="1" ht="21.75" customHeight="1">
      <c r="A34" s="115" t="s">
        <v>552</v>
      </c>
      <c r="B34" s="116" t="s">
        <v>593</v>
      </c>
      <c r="C34" s="117" t="s">
        <v>594</v>
      </c>
      <c r="D34" s="118" t="s">
        <v>314</v>
      </c>
      <c r="E34" s="147">
        <v>4.6841</v>
      </c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36" t="s">
        <v>919</v>
      </c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 t="s">
        <v>921</v>
      </c>
      <c r="AW34" s="118" t="s">
        <v>922</v>
      </c>
      <c r="AX34" s="118"/>
      <c r="AY34" s="118"/>
      <c r="AZ34" s="118" t="s">
        <v>923</v>
      </c>
      <c r="BA34" s="118" t="s">
        <v>597</v>
      </c>
      <c r="BB34" s="118"/>
      <c r="BC34" s="118"/>
      <c r="BD34" s="118"/>
      <c r="BE34" s="118" t="s">
        <v>597</v>
      </c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</row>
    <row r="35" spans="1:84" s="111" customFormat="1" ht="23.25" customHeight="1">
      <c r="A35" s="108" t="s">
        <v>601</v>
      </c>
      <c r="B35" s="107" t="s">
        <v>607</v>
      </c>
      <c r="C35" s="109"/>
      <c r="D35" s="110" t="s">
        <v>277</v>
      </c>
      <c r="E35" s="143">
        <v>2.7512</v>
      </c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43">
        <v>2.7512</v>
      </c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43">
        <v>2.7512</v>
      </c>
      <c r="AW35" s="143">
        <v>2.7512</v>
      </c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</row>
    <row r="36" spans="1:84" s="111" customFormat="1" ht="11.25" customHeight="1">
      <c r="A36" s="108"/>
      <c r="B36" s="107" t="s">
        <v>613</v>
      </c>
      <c r="C36" s="109"/>
      <c r="D36" s="110" t="s">
        <v>277</v>
      </c>
      <c r="E36" s="138">
        <v>1.08</v>
      </c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38">
        <v>1.08</v>
      </c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38">
        <v>1.08</v>
      </c>
      <c r="AW36" s="138">
        <v>1.08</v>
      </c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</row>
    <row r="37" spans="1:84" s="111" customFormat="1" ht="23.25" customHeight="1">
      <c r="A37" s="108"/>
      <c r="B37" s="107" t="s">
        <v>618</v>
      </c>
      <c r="C37" s="109"/>
      <c r="D37" s="110" t="s">
        <v>277</v>
      </c>
      <c r="E37" s="141">
        <v>0.8036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41">
        <v>0.8036</v>
      </c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38"/>
      <c r="AW37" s="110"/>
      <c r="AX37" s="110"/>
      <c r="AY37" s="110"/>
      <c r="AZ37" s="110"/>
      <c r="BA37" s="110" t="s">
        <v>619</v>
      </c>
      <c r="BB37" s="110"/>
      <c r="BC37" s="110"/>
      <c r="BD37" s="110"/>
      <c r="BE37" s="110" t="s">
        <v>619</v>
      </c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</row>
    <row r="38" spans="1:84" s="111" customFormat="1" ht="23.25" customHeight="1">
      <c r="A38" s="108"/>
      <c r="B38" s="107" t="s">
        <v>620</v>
      </c>
      <c r="C38" s="109"/>
      <c r="D38" s="110" t="s">
        <v>277</v>
      </c>
      <c r="E38" s="141">
        <v>0.0463</v>
      </c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41">
        <v>0.0463</v>
      </c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38"/>
      <c r="AW38" s="110"/>
      <c r="AX38" s="110"/>
      <c r="AY38" s="110"/>
      <c r="AZ38" s="110"/>
      <c r="BA38" s="110" t="s">
        <v>621</v>
      </c>
      <c r="BB38" s="110"/>
      <c r="BC38" s="110"/>
      <c r="BD38" s="110"/>
      <c r="BE38" s="110" t="s">
        <v>621</v>
      </c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</row>
    <row r="39" spans="1:84" s="111" customFormat="1" ht="23.25" customHeight="1">
      <c r="A39" s="108" t="s">
        <v>615</v>
      </c>
      <c r="B39" s="107" t="s">
        <v>639</v>
      </c>
      <c r="C39" s="109"/>
      <c r="D39" s="110" t="s">
        <v>277</v>
      </c>
      <c r="E39" s="138">
        <v>0.003</v>
      </c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38">
        <v>0.003</v>
      </c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38">
        <v>0.003</v>
      </c>
      <c r="AW39" s="110"/>
      <c r="AX39" s="110"/>
      <c r="AY39" s="110"/>
      <c r="AZ39" s="138">
        <v>0.003</v>
      </c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</row>
    <row r="40" spans="1:84" s="119" customFormat="1" ht="43.5" customHeight="1">
      <c r="A40" s="115" t="s">
        <v>397</v>
      </c>
      <c r="B40" s="116" t="s">
        <v>661</v>
      </c>
      <c r="C40" s="117" t="s">
        <v>662</v>
      </c>
      <c r="D40" s="118" t="s">
        <v>562</v>
      </c>
      <c r="E40" s="147">
        <v>20.3707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 t="s">
        <v>664</v>
      </c>
      <c r="Y40" s="118" t="s">
        <v>665</v>
      </c>
      <c r="Z40" s="118" t="s">
        <v>666</v>
      </c>
      <c r="AA40" s="118"/>
      <c r="AB40" s="118"/>
      <c r="AC40" s="118"/>
      <c r="AD40" s="118" t="s">
        <v>667</v>
      </c>
      <c r="AE40" s="118" t="s">
        <v>668</v>
      </c>
      <c r="AF40" s="118" t="s">
        <v>664</v>
      </c>
      <c r="AG40" s="118"/>
      <c r="AH40" s="118"/>
      <c r="AI40" s="118"/>
      <c r="AJ40" s="118" t="s">
        <v>664</v>
      </c>
      <c r="AK40" s="118" t="s">
        <v>669</v>
      </c>
      <c r="AL40" s="118"/>
      <c r="AM40" s="118"/>
      <c r="AN40" s="118"/>
      <c r="AO40" s="118"/>
      <c r="AP40" s="118"/>
      <c r="AQ40" s="118"/>
      <c r="AR40" s="118"/>
      <c r="AS40" s="118"/>
      <c r="AT40" s="118" t="s">
        <v>670</v>
      </c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 t="s">
        <v>671</v>
      </c>
      <c r="BG40" s="118"/>
      <c r="BH40" s="118" t="s">
        <v>671</v>
      </c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 t="s">
        <v>672</v>
      </c>
      <c r="BX40" s="118"/>
      <c r="BY40" s="118"/>
      <c r="BZ40" s="118"/>
      <c r="CA40" s="118" t="s">
        <v>672</v>
      </c>
      <c r="CB40" s="118"/>
      <c r="CC40" s="118"/>
      <c r="CD40" s="118"/>
      <c r="CE40" s="118" t="s">
        <v>663</v>
      </c>
      <c r="CF40" s="118"/>
    </row>
    <row r="41" spans="1:84" s="95" customFormat="1" ht="11.25" customHeight="1">
      <c r="A41" s="91" t="s">
        <v>679</v>
      </c>
      <c r="B41" s="92" t="s">
        <v>680</v>
      </c>
      <c r="C41" s="93" t="s">
        <v>681</v>
      </c>
      <c r="D41" s="94" t="s">
        <v>562</v>
      </c>
      <c r="E41" s="94" t="s">
        <v>663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 t="s">
        <v>664</v>
      </c>
      <c r="Y41" s="94" t="s">
        <v>665</v>
      </c>
      <c r="Z41" s="94" t="s">
        <v>666</v>
      </c>
      <c r="AA41" s="94"/>
      <c r="AB41" s="94"/>
      <c r="AC41" s="94"/>
      <c r="AD41" s="94" t="s">
        <v>667</v>
      </c>
      <c r="AE41" s="94" t="s">
        <v>668</v>
      </c>
      <c r="AF41" s="94" t="s">
        <v>664</v>
      </c>
      <c r="AG41" s="94"/>
      <c r="AH41" s="94"/>
      <c r="AI41" s="94"/>
      <c r="AJ41" s="94" t="s">
        <v>664</v>
      </c>
      <c r="AK41" s="94" t="s">
        <v>669</v>
      </c>
      <c r="AL41" s="94"/>
      <c r="AM41" s="94"/>
      <c r="AN41" s="94"/>
      <c r="AO41" s="94"/>
      <c r="AP41" s="94"/>
      <c r="AQ41" s="94"/>
      <c r="AR41" s="94"/>
      <c r="AS41" s="94"/>
      <c r="AT41" s="94" t="s">
        <v>670</v>
      </c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 t="s">
        <v>671</v>
      </c>
      <c r="BG41" s="94"/>
      <c r="BH41" s="94" t="s">
        <v>671</v>
      </c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 t="s">
        <v>672</v>
      </c>
      <c r="BX41" s="94"/>
      <c r="BY41" s="94"/>
      <c r="BZ41" s="94"/>
      <c r="CA41" s="94" t="s">
        <v>672</v>
      </c>
      <c r="CB41" s="94"/>
      <c r="CC41" s="94"/>
      <c r="CD41" s="94"/>
      <c r="CE41" s="94" t="s">
        <v>663</v>
      </c>
      <c r="CF41" s="94"/>
    </row>
    <row r="42" spans="1:84" s="111" customFormat="1" ht="23.25" customHeight="1">
      <c r="A42" s="108"/>
      <c r="B42" s="107" t="s">
        <v>682</v>
      </c>
      <c r="C42" s="109"/>
      <c r="D42" s="110" t="s">
        <v>277</v>
      </c>
      <c r="E42" s="141">
        <v>0.9497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38">
        <v>0.752</v>
      </c>
      <c r="Y42" s="138">
        <v>0.752</v>
      </c>
      <c r="Z42" s="138">
        <v>0.752</v>
      </c>
      <c r="AA42" s="110"/>
      <c r="AB42" s="110"/>
      <c r="AC42" s="110"/>
      <c r="AD42" s="110"/>
      <c r="AE42" s="110"/>
      <c r="AF42" s="138">
        <v>0.752</v>
      </c>
      <c r="AG42" s="110"/>
      <c r="AH42" s="110"/>
      <c r="AI42" s="110"/>
      <c r="AJ42" s="110" t="s">
        <v>684</v>
      </c>
      <c r="AK42" s="110" t="s">
        <v>685</v>
      </c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 t="s">
        <v>685</v>
      </c>
      <c r="BG42" s="110"/>
      <c r="BH42" s="110" t="s">
        <v>685</v>
      </c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 t="s">
        <v>683</v>
      </c>
      <c r="CF42" s="110"/>
    </row>
    <row r="43" spans="1:84" s="111" customFormat="1" ht="11.25" customHeight="1">
      <c r="A43" s="108"/>
      <c r="B43" s="107" t="s">
        <v>686</v>
      </c>
      <c r="C43" s="109"/>
      <c r="D43" s="110" t="s">
        <v>277</v>
      </c>
      <c r="E43" s="141">
        <v>5.94</v>
      </c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38">
        <v>2.94</v>
      </c>
      <c r="Y43" s="138"/>
      <c r="Z43" s="138"/>
      <c r="AA43" s="110"/>
      <c r="AB43" s="110"/>
      <c r="AC43" s="110"/>
      <c r="AD43" s="110"/>
      <c r="AE43" s="110" t="s">
        <v>668</v>
      </c>
      <c r="AF43" s="138">
        <v>2.94</v>
      </c>
      <c r="AG43" s="110"/>
      <c r="AH43" s="110"/>
      <c r="AI43" s="110"/>
      <c r="AJ43" s="110" t="s">
        <v>668</v>
      </c>
      <c r="AK43" s="110" t="s">
        <v>395</v>
      </c>
      <c r="AL43" s="110"/>
      <c r="AM43" s="110"/>
      <c r="AN43" s="110"/>
      <c r="AO43" s="110"/>
      <c r="AP43" s="110"/>
      <c r="AQ43" s="110"/>
      <c r="AR43" s="110"/>
      <c r="AS43" s="110"/>
      <c r="AT43" s="110" t="s">
        <v>395</v>
      </c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 t="s">
        <v>672</v>
      </c>
      <c r="BX43" s="110"/>
      <c r="BY43" s="110"/>
      <c r="BZ43" s="110"/>
      <c r="CA43" s="110" t="s">
        <v>672</v>
      </c>
      <c r="CB43" s="110"/>
      <c r="CC43" s="110"/>
      <c r="CD43" s="110"/>
      <c r="CE43" s="110" t="s">
        <v>687</v>
      </c>
      <c r="CF43" s="110"/>
    </row>
    <row r="44" spans="1:84" s="111" customFormat="1" ht="23.25" customHeight="1">
      <c r="A44" s="108"/>
      <c r="B44" s="107" t="s">
        <v>688</v>
      </c>
      <c r="C44" s="109"/>
      <c r="D44" s="110" t="s">
        <v>277</v>
      </c>
      <c r="E44" s="141">
        <v>5.926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38">
        <v>2.1827</v>
      </c>
      <c r="Y44" s="138">
        <v>2.1827</v>
      </c>
      <c r="Z44" s="138">
        <v>2.1827</v>
      </c>
      <c r="AA44" s="110"/>
      <c r="AB44" s="110"/>
      <c r="AC44" s="110"/>
      <c r="AD44" s="110"/>
      <c r="AE44" s="110"/>
      <c r="AF44" s="138">
        <v>2.1827</v>
      </c>
      <c r="AG44" s="110"/>
      <c r="AH44" s="110"/>
      <c r="AI44" s="110"/>
      <c r="AJ44" s="110" t="s">
        <v>690</v>
      </c>
      <c r="AK44" s="110" t="s">
        <v>691</v>
      </c>
      <c r="AL44" s="110"/>
      <c r="AM44" s="110"/>
      <c r="AN44" s="110"/>
      <c r="AO44" s="110"/>
      <c r="AP44" s="110"/>
      <c r="AQ44" s="110"/>
      <c r="AR44" s="110"/>
      <c r="AS44" s="110"/>
      <c r="AT44" s="110" t="s">
        <v>691</v>
      </c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 t="s">
        <v>689</v>
      </c>
      <c r="CF44" s="110"/>
    </row>
    <row r="45" spans="1:84" s="111" customFormat="1" ht="11.25" customHeight="1">
      <c r="A45" s="108"/>
      <c r="B45" s="107" t="s">
        <v>692</v>
      </c>
      <c r="C45" s="109"/>
      <c r="D45" s="110" t="s">
        <v>277</v>
      </c>
      <c r="E45" s="141">
        <v>7.555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38">
        <v>7.4134</v>
      </c>
      <c r="Y45" s="138">
        <v>7.4134</v>
      </c>
      <c r="Z45" s="138">
        <v>6.9032</v>
      </c>
      <c r="AA45" s="110"/>
      <c r="AB45" s="110"/>
      <c r="AC45" s="110"/>
      <c r="AD45" s="110" t="s">
        <v>667</v>
      </c>
      <c r="AE45" s="110"/>
      <c r="AF45" s="138">
        <v>7.4134</v>
      </c>
      <c r="AG45" s="110"/>
      <c r="AH45" s="110"/>
      <c r="AI45" s="110"/>
      <c r="AJ45" s="110" t="s">
        <v>694</v>
      </c>
      <c r="AK45" s="110" t="s">
        <v>695</v>
      </c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 t="s">
        <v>695</v>
      </c>
      <c r="BG45" s="110"/>
      <c r="BH45" s="110" t="s">
        <v>695</v>
      </c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 t="s">
        <v>693</v>
      </c>
      <c r="CF45" s="110"/>
    </row>
    <row r="46" spans="1:84" s="119" customFormat="1" ht="10.5" customHeight="1">
      <c r="A46" s="115" t="s">
        <v>699</v>
      </c>
      <c r="B46" s="116" t="s">
        <v>700</v>
      </c>
      <c r="C46" s="117" t="s">
        <v>701</v>
      </c>
      <c r="D46" s="118" t="s">
        <v>277</v>
      </c>
      <c r="E46" s="147">
        <v>606.975</v>
      </c>
      <c r="F46" s="144">
        <v>14.3446</v>
      </c>
      <c r="G46" s="144">
        <v>10.9544</v>
      </c>
      <c r="H46" s="144">
        <v>8.9346</v>
      </c>
      <c r="I46" s="118"/>
      <c r="J46" s="118"/>
      <c r="K46" s="118"/>
      <c r="L46" s="118"/>
      <c r="M46" s="118"/>
      <c r="N46" s="118" t="s">
        <v>703</v>
      </c>
      <c r="O46" s="118"/>
      <c r="P46" s="118"/>
      <c r="Q46" s="118" t="s">
        <v>704</v>
      </c>
      <c r="R46" s="118"/>
      <c r="S46" s="118"/>
      <c r="T46" s="118"/>
      <c r="U46" s="118"/>
      <c r="V46" s="118"/>
      <c r="W46" s="118"/>
      <c r="X46" s="145">
        <v>576.1752</v>
      </c>
      <c r="Y46" s="145">
        <v>576.1752</v>
      </c>
      <c r="Z46" s="145">
        <v>553.7838</v>
      </c>
      <c r="AA46" s="145">
        <v>2</v>
      </c>
      <c r="AB46" s="145"/>
      <c r="AC46" s="145">
        <v>0.5817</v>
      </c>
      <c r="AD46" s="145">
        <v>21.8097</v>
      </c>
      <c r="AE46" s="145"/>
      <c r="AF46" s="145">
        <v>576.1752</v>
      </c>
      <c r="AG46" s="118"/>
      <c r="AH46" s="118"/>
      <c r="AI46" s="118" t="s">
        <v>705</v>
      </c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 t="s">
        <v>708</v>
      </c>
      <c r="BO46" s="118"/>
      <c r="BP46" s="118" t="s">
        <v>708</v>
      </c>
      <c r="BQ46" s="118"/>
      <c r="BR46" s="118" t="s">
        <v>709</v>
      </c>
      <c r="BS46" s="118"/>
      <c r="BT46" s="118"/>
      <c r="BU46" s="118"/>
      <c r="BV46" s="118" t="s">
        <v>709</v>
      </c>
      <c r="BW46" s="118" t="s">
        <v>710</v>
      </c>
      <c r="BX46" s="118" t="s">
        <v>710</v>
      </c>
      <c r="BY46" s="118"/>
      <c r="BZ46" s="118"/>
      <c r="CA46" s="118"/>
      <c r="CB46" s="118"/>
      <c r="CC46" s="118"/>
      <c r="CD46" s="118"/>
      <c r="CE46" s="118"/>
      <c r="CF46" s="118"/>
    </row>
    <row r="47" spans="1:84" s="111" customFormat="1" ht="11.25" customHeight="1">
      <c r="A47" s="108"/>
      <c r="B47" s="107" t="s">
        <v>711</v>
      </c>
      <c r="C47" s="109"/>
      <c r="D47" s="110"/>
      <c r="E47" s="138">
        <v>13.46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38">
        <v>20.037</v>
      </c>
      <c r="Y47" s="138">
        <v>20.037</v>
      </c>
      <c r="Z47" s="138">
        <v>20.037</v>
      </c>
      <c r="AA47" s="138">
        <v>2</v>
      </c>
      <c r="AB47" s="138"/>
      <c r="AC47" s="138"/>
      <c r="AD47" s="138"/>
      <c r="AE47" s="138"/>
      <c r="AF47" s="138">
        <v>20.037</v>
      </c>
      <c r="AG47" s="110"/>
      <c r="AH47" s="110"/>
      <c r="AI47" s="110" t="s">
        <v>712</v>
      </c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</row>
    <row r="48" spans="1:84" s="111" customFormat="1" ht="23.25" customHeight="1">
      <c r="A48" s="108"/>
      <c r="B48" s="107" t="s">
        <v>713</v>
      </c>
      <c r="C48" s="109"/>
      <c r="D48" s="110" t="s">
        <v>277</v>
      </c>
      <c r="E48" s="138">
        <v>470.895</v>
      </c>
      <c r="F48" s="110" t="s">
        <v>714</v>
      </c>
      <c r="G48" s="110" t="s">
        <v>714</v>
      </c>
      <c r="H48" s="110"/>
      <c r="I48" s="110"/>
      <c r="J48" s="110"/>
      <c r="K48" s="110"/>
      <c r="L48" s="110"/>
      <c r="M48" s="110"/>
      <c r="N48" s="110" t="s">
        <v>714</v>
      </c>
      <c r="O48" s="110"/>
      <c r="P48" s="110"/>
      <c r="Q48" s="110"/>
      <c r="R48" s="110"/>
      <c r="S48" s="110"/>
      <c r="T48" s="110"/>
      <c r="U48" s="110"/>
      <c r="V48" s="110"/>
      <c r="W48" s="110"/>
      <c r="X48" s="138">
        <v>446.9553</v>
      </c>
      <c r="Y48" s="138">
        <v>446.9553</v>
      </c>
      <c r="Z48" s="138">
        <v>435.7553</v>
      </c>
      <c r="AA48" s="138"/>
      <c r="AB48" s="138"/>
      <c r="AC48" s="138"/>
      <c r="AD48" s="138">
        <v>11.2</v>
      </c>
      <c r="AE48" s="138"/>
      <c r="AF48" s="138">
        <v>446.9553</v>
      </c>
      <c r="AG48" s="110"/>
      <c r="AH48" s="110"/>
      <c r="AI48" s="110" t="s">
        <v>715</v>
      </c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 t="s">
        <v>718</v>
      </c>
      <c r="BO48" s="110"/>
      <c r="BP48" s="110" t="s">
        <v>718</v>
      </c>
      <c r="BQ48" s="110"/>
      <c r="BR48" s="110" t="s">
        <v>709</v>
      </c>
      <c r="BS48" s="110"/>
      <c r="BT48" s="110"/>
      <c r="BU48" s="110"/>
      <c r="BV48" s="110" t="s">
        <v>709</v>
      </c>
      <c r="BW48" s="110" t="s">
        <v>710</v>
      </c>
      <c r="BX48" s="110" t="s">
        <v>710</v>
      </c>
      <c r="BY48" s="110"/>
      <c r="BZ48" s="110"/>
      <c r="CA48" s="110"/>
      <c r="CB48" s="110"/>
      <c r="CC48" s="110"/>
      <c r="CD48" s="110"/>
      <c r="CE48" s="110"/>
      <c r="CF48" s="110"/>
    </row>
    <row r="49" spans="1:84" s="111" customFormat="1" ht="23.25" customHeight="1">
      <c r="A49" s="108"/>
      <c r="B49" s="107" t="s">
        <v>719</v>
      </c>
      <c r="C49" s="109"/>
      <c r="D49" s="110"/>
      <c r="E49" s="138">
        <v>122.62</v>
      </c>
      <c r="F49" s="110" t="s">
        <v>720</v>
      </c>
      <c r="G49" s="110" t="s">
        <v>721</v>
      </c>
      <c r="H49" s="110" t="s">
        <v>702</v>
      </c>
      <c r="I49" s="110"/>
      <c r="J49" s="110"/>
      <c r="K49" s="110"/>
      <c r="L49" s="110"/>
      <c r="M49" s="110"/>
      <c r="N49" s="110" t="s">
        <v>722</v>
      </c>
      <c r="O49" s="110"/>
      <c r="P49" s="110"/>
      <c r="Q49" s="110" t="s">
        <v>704</v>
      </c>
      <c r="R49" s="110"/>
      <c r="S49" s="110"/>
      <c r="T49" s="110"/>
      <c r="U49" s="110"/>
      <c r="V49" s="110"/>
      <c r="W49" s="110"/>
      <c r="X49" s="138">
        <v>109.1829</v>
      </c>
      <c r="Y49" s="138">
        <v>109.1829</v>
      </c>
      <c r="Z49" s="138">
        <v>97.9915</v>
      </c>
      <c r="AA49" s="138"/>
      <c r="AB49" s="138"/>
      <c r="AC49" s="138">
        <v>0.5817</v>
      </c>
      <c r="AD49" s="138">
        <v>10.6097</v>
      </c>
      <c r="AE49" s="138"/>
      <c r="AF49" s="138">
        <v>109.1829</v>
      </c>
      <c r="AG49" s="110"/>
      <c r="AH49" s="110"/>
      <c r="AI49" s="110" t="s">
        <v>723</v>
      </c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 t="s">
        <v>724</v>
      </c>
      <c r="BO49" s="110"/>
      <c r="BP49" s="110" t="s">
        <v>724</v>
      </c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</row>
    <row r="50" spans="1:84" s="95" customFormat="1" ht="11.25" customHeight="1">
      <c r="A50" s="91" t="s">
        <v>725</v>
      </c>
      <c r="B50" s="92" t="s">
        <v>726</v>
      </c>
      <c r="C50" s="93" t="s">
        <v>727</v>
      </c>
      <c r="D50" s="94" t="s">
        <v>277</v>
      </c>
      <c r="E50" s="139">
        <v>470.895</v>
      </c>
      <c r="F50" s="94" t="s">
        <v>714</v>
      </c>
      <c r="G50" s="94" t="s">
        <v>714</v>
      </c>
      <c r="H50" s="94"/>
      <c r="I50" s="94"/>
      <c r="J50" s="94"/>
      <c r="K50" s="94"/>
      <c r="L50" s="94"/>
      <c r="M50" s="94"/>
      <c r="N50" s="94" t="s">
        <v>714</v>
      </c>
      <c r="O50" s="94"/>
      <c r="P50" s="94"/>
      <c r="Q50" s="94"/>
      <c r="R50" s="94"/>
      <c r="S50" s="94"/>
      <c r="T50" s="94"/>
      <c r="U50" s="94"/>
      <c r="V50" s="94"/>
      <c r="W50" s="94"/>
      <c r="X50" s="94" t="s">
        <v>715</v>
      </c>
      <c r="Y50" s="94" t="s">
        <v>715</v>
      </c>
      <c r="Z50" s="94" t="s">
        <v>716</v>
      </c>
      <c r="AA50" s="94"/>
      <c r="AB50" s="94"/>
      <c r="AC50" s="94"/>
      <c r="AD50" s="94" t="s">
        <v>717</v>
      </c>
      <c r="AE50" s="94"/>
      <c r="AF50" s="94" t="s">
        <v>715</v>
      </c>
      <c r="AG50" s="94"/>
      <c r="AH50" s="94"/>
      <c r="AI50" s="94" t="s">
        <v>715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 t="s">
        <v>718</v>
      </c>
      <c r="BO50" s="94"/>
      <c r="BP50" s="94" t="s">
        <v>718</v>
      </c>
      <c r="BQ50" s="94"/>
      <c r="BR50" s="94" t="s">
        <v>709</v>
      </c>
      <c r="BS50" s="94"/>
      <c r="BT50" s="94"/>
      <c r="BU50" s="94"/>
      <c r="BV50" s="94" t="s">
        <v>709</v>
      </c>
      <c r="BW50" s="94" t="s">
        <v>710</v>
      </c>
      <c r="BX50" s="94" t="s">
        <v>710</v>
      </c>
      <c r="BY50" s="94"/>
      <c r="BZ50" s="94"/>
      <c r="CA50" s="94"/>
      <c r="CB50" s="94"/>
      <c r="CC50" s="94"/>
      <c r="CD50" s="94"/>
      <c r="CE50" s="94"/>
      <c r="CF50" s="94"/>
    </row>
    <row r="51" spans="1:84" s="111" customFormat="1" ht="23.25" customHeight="1">
      <c r="A51" s="108"/>
      <c r="B51" s="107" t="s">
        <v>713</v>
      </c>
      <c r="C51" s="109"/>
      <c r="D51" s="110" t="s">
        <v>277</v>
      </c>
      <c r="E51" s="138">
        <v>470.895</v>
      </c>
      <c r="F51" s="110" t="s">
        <v>714</v>
      </c>
      <c r="G51" s="110" t="s">
        <v>714</v>
      </c>
      <c r="H51" s="110"/>
      <c r="I51" s="110"/>
      <c r="J51" s="110"/>
      <c r="K51" s="110"/>
      <c r="L51" s="110"/>
      <c r="M51" s="110"/>
      <c r="N51" s="110" t="s">
        <v>714</v>
      </c>
      <c r="O51" s="110"/>
      <c r="P51" s="110"/>
      <c r="Q51" s="110"/>
      <c r="R51" s="110"/>
      <c r="S51" s="110"/>
      <c r="T51" s="110"/>
      <c r="U51" s="110"/>
      <c r="V51" s="110"/>
      <c r="W51" s="110"/>
      <c r="X51" s="110" t="s">
        <v>715</v>
      </c>
      <c r="Y51" s="110" t="s">
        <v>715</v>
      </c>
      <c r="Z51" s="110" t="s">
        <v>716</v>
      </c>
      <c r="AA51" s="110"/>
      <c r="AB51" s="110"/>
      <c r="AC51" s="110"/>
      <c r="AD51" s="110" t="s">
        <v>717</v>
      </c>
      <c r="AE51" s="110"/>
      <c r="AF51" s="110" t="s">
        <v>715</v>
      </c>
      <c r="AG51" s="110"/>
      <c r="AH51" s="110"/>
      <c r="AI51" s="110" t="s">
        <v>715</v>
      </c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 t="s">
        <v>718</v>
      </c>
      <c r="BO51" s="110"/>
      <c r="BP51" s="110" t="s">
        <v>718</v>
      </c>
      <c r="BQ51" s="110"/>
      <c r="BR51" s="110" t="s">
        <v>709</v>
      </c>
      <c r="BS51" s="110"/>
      <c r="BT51" s="110"/>
      <c r="BU51" s="110"/>
      <c r="BV51" s="110" t="s">
        <v>709</v>
      </c>
      <c r="BW51" s="110" t="s">
        <v>710</v>
      </c>
      <c r="BX51" s="110" t="s">
        <v>710</v>
      </c>
      <c r="BY51" s="110"/>
      <c r="BZ51" s="110"/>
      <c r="CA51" s="110"/>
      <c r="CB51" s="110"/>
      <c r="CC51" s="110"/>
      <c r="CD51" s="110"/>
      <c r="CE51" s="110"/>
      <c r="CF51" s="110"/>
    </row>
    <row r="52" spans="1:84" s="119" customFormat="1" ht="10.5" customHeight="1">
      <c r="A52" s="115" t="s">
        <v>728</v>
      </c>
      <c r="B52" s="116" t="s">
        <v>729</v>
      </c>
      <c r="C52" s="117" t="s">
        <v>730</v>
      </c>
      <c r="D52" s="118"/>
      <c r="E52" s="149">
        <v>0.05</v>
      </c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 t="s">
        <v>731</v>
      </c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 t="s">
        <v>731</v>
      </c>
      <c r="BB52" s="118"/>
      <c r="BC52" s="118" t="s">
        <v>731</v>
      </c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</row>
    <row r="53" spans="1:84" s="111" customFormat="1" ht="11.25" customHeight="1">
      <c r="A53" s="108"/>
      <c r="B53" s="107" t="s">
        <v>732</v>
      </c>
      <c r="C53" s="109"/>
      <c r="D53" s="110"/>
      <c r="E53" s="110" t="s">
        <v>731</v>
      </c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 t="s">
        <v>731</v>
      </c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 t="s">
        <v>731</v>
      </c>
      <c r="BB53" s="110"/>
      <c r="BC53" s="110" t="s">
        <v>731</v>
      </c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</row>
    <row r="54" spans="1:84" s="90" customFormat="1" ht="21.75" customHeight="1">
      <c r="A54" s="86" t="s">
        <v>311</v>
      </c>
      <c r="B54" s="87" t="s">
        <v>737</v>
      </c>
      <c r="C54" s="88" t="s">
        <v>738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</row>
    <row r="55" spans="1:84" s="124" customFormat="1" ht="11.25" customHeight="1">
      <c r="A55" s="120" t="s">
        <v>752</v>
      </c>
      <c r="B55" s="121" t="s">
        <v>753</v>
      </c>
      <c r="C55" s="122" t="s">
        <v>754</v>
      </c>
      <c r="D55" s="123" t="s">
        <v>287</v>
      </c>
      <c r="E55" s="151" t="s">
        <v>925</v>
      </c>
      <c r="F55" s="123" t="s">
        <v>755</v>
      </c>
      <c r="G55" s="123" t="s">
        <v>756</v>
      </c>
      <c r="H55" s="123"/>
      <c r="I55" s="123"/>
      <c r="J55" s="123"/>
      <c r="K55" s="123"/>
      <c r="L55" s="123"/>
      <c r="M55" s="123"/>
      <c r="N55" s="123"/>
      <c r="O55" s="123" t="s">
        <v>756</v>
      </c>
      <c r="P55" s="123"/>
      <c r="Q55" s="123" t="s">
        <v>757</v>
      </c>
      <c r="R55" s="123" t="s">
        <v>758</v>
      </c>
      <c r="S55" s="123"/>
      <c r="T55" s="123"/>
      <c r="U55" s="123"/>
      <c r="V55" s="123"/>
      <c r="W55" s="123"/>
      <c r="X55" s="123" t="s">
        <v>759</v>
      </c>
      <c r="Y55" s="123" t="s">
        <v>759</v>
      </c>
      <c r="Z55" s="123" t="s">
        <v>744</v>
      </c>
      <c r="AA55" s="123"/>
      <c r="AB55" s="123"/>
      <c r="AC55" s="123"/>
      <c r="AD55" s="123" t="s">
        <v>742</v>
      </c>
      <c r="AE55" s="123"/>
      <c r="AF55" s="123" t="s">
        <v>744</v>
      </c>
      <c r="AG55" s="123"/>
      <c r="AH55" s="123"/>
      <c r="AI55" s="123" t="s">
        <v>744</v>
      </c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 t="s">
        <v>760</v>
      </c>
      <c r="BO55" s="123"/>
      <c r="BP55" s="123" t="s">
        <v>760</v>
      </c>
      <c r="BQ55" s="123"/>
      <c r="BR55" s="123" t="s">
        <v>761</v>
      </c>
      <c r="BS55" s="123"/>
      <c r="BT55" s="123"/>
      <c r="BU55" s="123"/>
      <c r="BV55" s="123" t="s">
        <v>761</v>
      </c>
      <c r="BW55" s="123"/>
      <c r="BX55" s="123"/>
      <c r="BY55" s="123"/>
      <c r="BZ55" s="123"/>
      <c r="CA55" s="123"/>
      <c r="CB55" s="123"/>
      <c r="CC55" s="123"/>
      <c r="CD55" s="123"/>
      <c r="CE55" s="123"/>
      <c r="CF55" s="123" t="s">
        <v>751</v>
      </c>
    </row>
    <row r="56" spans="1:84" s="95" customFormat="1" ht="23.25" customHeight="1">
      <c r="A56" s="91" t="s">
        <v>762</v>
      </c>
      <c r="B56" s="92" t="s">
        <v>763</v>
      </c>
      <c r="C56" s="93" t="s">
        <v>764</v>
      </c>
      <c r="D56" s="94" t="s">
        <v>287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</row>
    <row r="57" spans="1:84" s="124" customFormat="1" ht="11.25" customHeight="1">
      <c r="A57" s="120" t="s">
        <v>771</v>
      </c>
      <c r="B57" s="121" t="s">
        <v>772</v>
      </c>
      <c r="C57" s="122" t="s">
        <v>773</v>
      </c>
      <c r="D57" s="123" t="s">
        <v>287</v>
      </c>
      <c r="E57" s="150">
        <v>11.7122</v>
      </c>
      <c r="F57" s="123" t="s">
        <v>774</v>
      </c>
      <c r="G57" s="123" t="s">
        <v>775</v>
      </c>
      <c r="H57" s="123" t="s">
        <v>287</v>
      </c>
      <c r="I57" s="123" t="s">
        <v>287</v>
      </c>
      <c r="J57" s="123" t="s">
        <v>287</v>
      </c>
      <c r="K57" s="123" t="s">
        <v>287</v>
      </c>
      <c r="L57" s="123" t="s">
        <v>287</v>
      </c>
      <c r="M57" s="123" t="s">
        <v>287</v>
      </c>
      <c r="N57" s="123" t="s">
        <v>741</v>
      </c>
      <c r="O57" s="123" t="s">
        <v>776</v>
      </c>
      <c r="P57" s="123"/>
      <c r="Q57" s="123"/>
      <c r="R57" s="123" t="s">
        <v>777</v>
      </c>
      <c r="S57" s="123"/>
      <c r="T57" s="123"/>
      <c r="U57" s="123"/>
      <c r="V57" s="123"/>
      <c r="W57" s="123"/>
      <c r="X57" s="123" t="s">
        <v>778</v>
      </c>
      <c r="Y57" s="123" t="s">
        <v>745</v>
      </c>
      <c r="Z57" s="123" t="s">
        <v>745</v>
      </c>
      <c r="AA57" s="123"/>
      <c r="AB57" s="123"/>
      <c r="AC57" s="123"/>
      <c r="AD57" s="123"/>
      <c r="AE57" s="123" t="s">
        <v>743</v>
      </c>
      <c r="AF57" s="123" t="s">
        <v>745</v>
      </c>
      <c r="AG57" s="123"/>
      <c r="AH57" s="123"/>
      <c r="AI57" s="123"/>
      <c r="AJ57" s="123" t="s">
        <v>745</v>
      </c>
      <c r="AK57" s="123" t="s">
        <v>746</v>
      </c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 t="s">
        <v>746</v>
      </c>
      <c r="BG57" s="123"/>
      <c r="BH57" s="123"/>
      <c r="BI57" s="123"/>
      <c r="BJ57" s="123"/>
      <c r="BK57" s="123"/>
      <c r="BL57" s="123" t="s">
        <v>747</v>
      </c>
      <c r="BM57" s="123" t="s">
        <v>748</v>
      </c>
      <c r="BN57" s="123" t="s">
        <v>779</v>
      </c>
      <c r="BO57" s="123"/>
      <c r="BP57" s="123" t="s">
        <v>779</v>
      </c>
      <c r="BQ57" s="123"/>
      <c r="BR57" s="123" t="s">
        <v>780</v>
      </c>
      <c r="BS57" s="123"/>
      <c r="BT57" s="123"/>
      <c r="BU57" s="123" t="s">
        <v>749</v>
      </c>
      <c r="BV57" s="123" t="s">
        <v>781</v>
      </c>
      <c r="BW57" s="123" t="s">
        <v>750</v>
      </c>
      <c r="BX57" s="123"/>
      <c r="BY57" s="123" t="s">
        <v>750</v>
      </c>
      <c r="BZ57" s="123"/>
      <c r="CA57" s="123"/>
      <c r="CB57" s="123"/>
      <c r="CC57" s="123"/>
      <c r="CD57" s="123"/>
      <c r="CE57" s="123"/>
      <c r="CF57" s="123"/>
    </row>
    <row r="58" spans="1:84" s="90" customFormat="1" ht="33" customHeight="1">
      <c r="A58" s="86" t="s">
        <v>317</v>
      </c>
      <c r="B58" s="87" t="s">
        <v>786</v>
      </c>
      <c r="C58" s="88" t="s">
        <v>787</v>
      </c>
      <c r="D58" s="89" t="s">
        <v>788</v>
      </c>
      <c r="E58" s="146">
        <v>1206.6</v>
      </c>
      <c r="F58" s="89" t="s">
        <v>790</v>
      </c>
      <c r="G58" s="89" t="s">
        <v>791</v>
      </c>
      <c r="H58" s="89" t="s">
        <v>792</v>
      </c>
      <c r="I58" s="89"/>
      <c r="J58" s="89" t="s">
        <v>793</v>
      </c>
      <c r="K58" s="89" t="s">
        <v>794</v>
      </c>
      <c r="L58" s="89"/>
      <c r="M58" s="89" t="s">
        <v>333</v>
      </c>
      <c r="N58" s="89" t="s">
        <v>795</v>
      </c>
      <c r="O58" s="89" t="s">
        <v>796</v>
      </c>
      <c r="P58" s="89"/>
      <c r="Q58" s="89" t="s">
        <v>797</v>
      </c>
      <c r="R58" s="89" t="s">
        <v>798</v>
      </c>
      <c r="S58" s="89"/>
      <c r="T58" s="89"/>
      <c r="U58" s="89"/>
      <c r="V58" s="89"/>
      <c r="W58" s="89"/>
      <c r="X58" s="89" t="s">
        <v>799</v>
      </c>
      <c r="Y58" s="89" t="s">
        <v>800</v>
      </c>
      <c r="Z58" s="89" t="s">
        <v>801</v>
      </c>
      <c r="AA58" s="89" t="s">
        <v>706</v>
      </c>
      <c r="AB58" s="89" t="s">
        <v>595</v>
      </c>
      <c r="AC58" s="89" t="s">
        <v>707</v>
      </c>
      <c r="AD58" s="89" t="s">
        <v>802</v>
      </c>
      <c r="AE58" s="89" t="s">
        <v>803</v>
      </c>
      <c r="AF58" s="89" t="s">
        <v>804</v>
      </c>
      <c r="AG58" s="89"/>
      <c r="AH58" s="89"/>
      <c r="AI58" s="89" t="s">
        <v>805</v>
      </c>
      <c r="AJ58" s="89" t="s">
        <v>806</v>
      </c>
      <c r="AK58" s="89" t="s">
        <v>807</v>
      </c>
      <c r="AL58" s="89" t="s">
        <v>337</v>
      </c>
      <c r="AM58" s="89"/>
      <c r="AN58" s="89" t="s">
        <v>808</v>
      </c>
      <c r="AO58" s="89"/>
      <c r="AP58" s="89"/>
      <c r="AQ58" s="89"/>
      <c r="AR58" s="89"/>
      <c r="AS58" s="89" t="s">
        <v>809</v>
      </c>
      <c r="AT58" s="89" t="s">
        <v>810</v>
      </c>
      <c r="AU58" s="89" t="s">
        <v>476</v>
      </c>
      <c r="AV58" s="89" t="s">
        <v>811</v>
      </c>
      <c r="AW58" s="89" t="s">
        <v>596</v>
      </c>
      <c r="AX58" s="89"/>
      <c r="AY58" s="89"/>
      <c r="AZ58" s="89" t="s">
        <v>812</v>
      </c>
      <c r="BA58" s="89" t="s">
        <v>813</v>
      </c>
      <c r="BB58" s="89"/>
      <c r="BC58" s="89" t="s">
        <v>731</v>
      </c>
      <c r="BD58" s="89" t="s">
        <v>566</v>
      </c>
      <c r="BE58" s="89" t="s">
        <v>597</v>
      </c>
      <c r="BF58" s="89" t="s">
        <v>814</v>
      </c>
      <c r="BG58" s="89" t="s">
        <v>477</v>
      </c>
      <c r="BH58" s="89" t="s">
        <v>671</v>
      </c>
      <c r="BI58" s="89"/>
      <c r="BJ58" s="89" t="s">
        <v>815</v>
      </c>
      <c r="BK58" s="89"/>
      <c r="BL58" s="89" t="s">
        <v>747</v>
      </c>
      <c r="BM58" s="89" t="s">
        <v>748</v>
      </c>
      <c r="BN58" s="89" t="s">
        <v>816</v>
      </c>
      <c r="BO58" s="89"/>
      <c r="BP58" s="89" t="s">
        <v>816</v>
      </c>
      <c r="BQ58" s="89"/>
      <c r="BR58" s="89" t="s">
        <v>817</v>
      </c>
      <c r="BS58" s="89"/>
      <c r="BT58" s="89"/>
      <c r="BU58" s="89" t="s">
        <v>749</v>
      </c>
      <c r="BV58" s="89" t="s">
        <v>818</v>
      </c>
      <c r="BW58" s="89" t="s">
        <v>819</v>
      </c>
      <c r="BX58" s="89" t="s">
        <v>710</v>
      </c>
      <c r="BY58" s="89" t="s">
        <v>750</v>
      </c>
      <c r="BZ58" s="89"/>
      <c r="CA58" s="89" t="s">
        <v>820</v>
      </c>
      <c r="CB58" s="89"/>
      <c r="CC58" s="89"/>
      <c r="CD58" s="89"/>
      <c r="CE58" s="89" t="s">
        <v>663</v>
      </c>
      <c r="CF58" s="89" t="s">
        <v>751</v>
      </c>
    </row>
    <row r="59" spans="1:84" s="95" customFormat="1" ht="23.25" customHeight="1">
      <c r="A59" s="91" t="s">
        <v>821</v>
      </c>
      <c r="B59" s="92" t="s">
        <v>822</v>
      </c>
      <c r="C59" s="93" t="s">
        <v>823</v>
      </c>
      <c r="D59" s="94" t="s">
        <v>287</v>
      </c>
      <c r="E59" s="94">
        <f>E12+E17+E26+E31+E34+E40+E46+E52+E55+E57+E62</f>
        <v>1206.6</v>
      </c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</row>
    <row r="60" spans="1:84" s="90" customFormat="1" ht="33" customHeight="1">
      <c r="A60" s="86" t="s">
        <v>320</v>
      </c>
      <c r="B60" s="87" t="s">
        <v>824</v>
      </c>
      <c r="C60" s="88" t="s">
        <v>825</v>
      </c>
      <c r="D60" s="89" t="s">
        <v>287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</row>
    <row r="61" spans="1:84" s="90" customFormat="1" ht="33" customHeight="1">
      <c r="A61" s="86" t="s">
        <v>323</v>
      </c>
      <c r="B61" s="87" t="s">
        <v>826</v>
      </c>
      <c r="C61" s="88" t="s">
        <v>827</v>
      </c>
      <c r="D61" s="89" t="s">
        <v>287</v>
      </c>
      <c r="E61" s="89" t="s">
        <v>789</v>
      </c>
      <c r="F61" s="89" t="s">
        <v>790</v>
      </c>
      <c r="G61" s="89" t="s">
        <v>791</v>
      </c>
      <c r="H61" s="89" t="s">
        <v>792</v>
      </c>
      <c r="I61" s="89"/>
      <c r="J61" s="89" t="s">
        <v>793</v>
      </c>
      <c r="K61" s="89" t="s">
        <v>794</v>
      </c>
      <c r="L61" s="89"/>
      <c r="M61" s="89" t="s">
        <v>333</v>
      </c>
      <c r="N61" s="89" t="s">
        <v>795</v>
      </c>
      <c r="O61" s="89" t="s">
        <v>796</v>
      </c>
      <c r="P61" s="89"/>
      <c r="Q61" s="89" t="s">
        <v>797</v>
      </c>
      <c r="R61" s="89" t="s">
        <v>798</v>
      </c>
      <c r="S61" s="89"/>
      <c r="T61" s="89"/>
      <c r="U61" s="89"/>
      <c r="V61" s="89"/>
      <c r="W61" s="89"/>
      <c r="X61" s="89" t="s">
        <v>799</v>
      </c>
      <c r="Y61" s="89" t="s">
        <v>800</v>
      </c>
      <c r="Z61" s="89" t="s">
        <v>801</v>
      </c>
      <c r="AA61" s="89" t="s">
        <v>706</v>
      </c>
      <c r="AB61" s="89" t="s">
        <v>595</v>
      </c>
      <c r="AC61" s="89" t="s">
        <v>707</v>
      </c>
      <c r="AD61" s="89" t="s">
        <v>802</v>
      </c>
      <c r="AE61" s="89" t="s">
        <v>803</v>
      </c>
      <c r="AF61" s="89" t="s">
        <v>804</v>
      </c>
      <c r="AG61" s="89"/>
      <c r="AH61" s="89"/>
      <c r="AI61" s="89" t="s">
        <v>805</v>
      </c>
      <c r="AJ61" s="89" t="s">
        <v>806</v>
      </c>
      <c r="AK61" s="89" t="s">
        <v>807</v>
      </c>
      <c r="AL61" s="89" t="s">
        <v>337</v>
      </c>
      <c r="AM61" s="89"/>
      <c r="AN61" s="89" t="s">
        <v>808</v>
      </c>
      <c r="AO61" s="89"/>
      <c r="AP61" s="89"/>
      <c r="AQ61" s="89"/>
      <c r="AR61" s="89"/>
      <c r="AS61" s="89" t="s">
        <v>809</v>
      </c>
      <c r="AT61" s="89" t="s">
        <v>810</v>
      </c>
      <c r="AU61" s="89" t="s">
        <v>476</v>
      </c>
      <c r="AV61" s="89" t="s">
        <v>811</v>
      </c>
      <c r="AW61" s="89" t="s">
        <v>596</v>
      </c>
      <c r="AX61" s="89"/>
      <c r="AY61" s="89"/>
      <c r="AZ61" s="89" t="s">
        <v>812</v>
      </c>
      <c r="BA61" s="89" t="s">
        <v>813</v>
      </c>
      <c r="BB61" s="89"/>
      <c r="BC61" s="89" t="s">
        <v>731</v>
      </c>
      <c r="BD61" s="89" t="s">
        <v>566</v>
      </c>
      <c r="BE61" s="89" t="s">
        <v>597</v>
      </c>
      <c r="BF61" s="89" t="s">
        <v>814</v>
      </c>
      <c r="BG61" s="89" t="s">
        <v>477</v>
      </c>
      <c r="BH61" s="89" t="s">
        <v>671</v>
      </c>
      <c r="BI61" s="89"/>
      <c r="BJ61" s="89" t="s">
        <v>815</v>
      </c>
      <c r="BK61" s="89"/>
      <c r="BL61" s="89" t="s">
        <v>747</v>
      </c>
      <c r="BM61" s="89" t="s">
        <v>748</v>
      </c>
      <c r="BN61" s="89" t="s">
        <v>816</v>
      </c>
      <c r="BO61" s="89"/>
      <c r="BP61" s="89" t="s">
        <v>816</v>
      </c>
      <c r="BQ61" s="89"/>
      <c r="BR61" s="89" t="s">
        <v>817</v>
      </c>
      <c r="BS61" s="89"/>
      <c r="BT61" s="89"/>
      <c r="BU61" s="89" t="s">
        <v>749</v>
      </c>
      <c r="BV61" s="89" t="s">
        <v>818</v>
      </c>
      <c r="BW61" s="89" t="s">
        <v>819</v>
      </c>
      <c r="BX61" s="89" t="s">
        <v>710</v>
      </c>
      <c r="BY61" s="89" t="s">
        <v>750</v>
      </c>
      <c r="BZ61" s="89"/>
      <c r="CA61" s="89" t="s">
        <v>820</v>
      </c>
      <c r="CB61" s="89"/>
      <c r="CC61" s="89"/>
      <c r="CD61" s="89"/>
      <c r="CE61" s="89" t="s">
        <v>663</v>
      </c>
      <c r="CF61" s="89" t="s">
        <v>751</v>
      </c>
    </row>
    <row r="62" spans="1:84" s="124" customFormat="1" ht="11.25" customHeight="1">
      <c r="A62" s="120" t="s">
        <v>906</v>
      </c>
      <c r="B62" s="121" t="s">
        <v>907</v>
      </c>
      <c r="C62" s="122" t="s">
        <v>908</v>
      </c>
      <c r="D62" s="123" t="s">
        <v>277</v>
      </c>
      <c r="E62" s="137" t="s">
        <v>924</v>
      </c>
      <c r="F62" s="123" t="s">
        <v>888</v>
      </c>
      <c r="G62" s="123" t="s">
        <v>889</v>
      </c>
      <c r="H62" s="123" t="s">
        <v>890</v>
      </c>
      <c r="I62" s="123"/>
      <c r="J62" s="123" t="s">
        <v>891</v>
      </c>
      <c r="K62" s="123" t="s">
        <v>891</v>
      </c>
      <c r="L62" s="123"/>
      <c r="M62" s="123"/>
      <c r="N62" s="123" t="s">
        <v>892</v>
      </c>
      <c r="O62" s="123" t="s">
        <v>893</v>
      </c>
      <c r="P62" s="123"/>
      <c r="Q62" s="123" t="s">
        <v>894</v>
      </c>
      <c r="R62" s="123"/>
      <c r="S62" s="123"/>
      <c r="T62" s="123"/>
      <c r="U62" s="123"/>
      <c r="V62" s="123"/>
      <c r="W62" s="123"/>
      <c r="X62" s="123" t="s">
        <v>895</v>
      </c>
      <c r="Y62" s="123" t="s">
        <v>895</v>
      </c>
      <c r="Z62" s="123" t="s">
        <v>895</v>
      </c>
      <c r="AA62" s="123"/>
      <c r="AB62" s="123"/>
      <c r="AC62" s="123"/>
      <c r="AD62" s="123"/>
      <c r="AE62" s="123"/>
      <c r="AF62" s="123" t="s">
        <v>895</v>
      </c>
      <c r="AG62" s="123"/>
      <c r="AH62" s="123"/>
      <c r="AI62" s="123" t="s">
        <v>471</v>
      </c>
      <c r="AJ62" s="123" t="s">
        <v>745</v>
      </c>
      <c r="AK62" s="123" t="s">
        <v>896</v>
      </c>
      <c r="AL62" s="123" t="s">
        <v>337</v>
      </c>
      <c r="AM62" s="123"/>
      <c r="AN62" s="123" t="s">
        <v>808</v>
      </c>
      <c r="AO62" s="123"/>
      <c r="AP62" s="123"/>
      <c r="AQ62" s="123"/>
      <c r="AR62" s="123"/>
      <c r="AS62" s="123" t="s">
        <v>897</v>
      </c>
      <c r="AT62" s="123" t="s">
        <v>861</v>
      </c>
      <c r="AU62" s="123" t="s">
        <v>476</v>
      </c>
      <c r="AV62" s="123" t="s">
        <v>867</v>
      </c>
      <c r="AW62" s="123" t="s">
        <v>868</v>
      </c>
      <c r="AX62" s="123"/>
      <c r="AY62" s="123"/>
      <c r="AZ62" s="123" t="s">
        <v>869</v>
      </c>
      <c r="BA62" s="123" t="s">
        <v>866</v>
      </c>
      <c r="BB62" s="123"/>
      <c r="BC62" s="123"/>
      <c r="BD62" s="123" t="s">
        <v>866</v>
      </c>
      <c r="BE62" s="123"/>
      <c r="BF62" s="123" t="s">
        <v>898</v>
      </c>
      <c r="BG62" s="123" t="s">
        <v>477</v>
      </c>
      <c r="BH62" s="123"/>
      <c r="BI62" s="123"/>
      <c r="BJ62" s="123" t="s">
        <v>373</v>
      </c>
      <c r="BK62" s="123"/>
      <c r="BL62" s="123" t="s">
        <v>747</v>
      </c>
      <c r="BM62" s="123" t="s">
        <v>878</v>
      </c>
      <c r="BN62" s="123" t="s">
        <v>899</v>
      </c>
      <c r="BO62" s="123"/>
      <c r="BP62" s="123" t="s">
        <v>899</v>
      </c>
      <c r="BQ62" s="123"/>
      <c r="BR62" s="123" t="s">
        <v>879</v>
      </c>
      <c r="BS62" s="123"/>
      <c r="BT62" s="123"/>
      <c r="BU62" s="123"/>
      <c r="BV62" s="123" t="s">
        <v>879</v>
      </c>
      <c r="BW62" s="123" t="s">
        <v>880</v>
      </c>
      <c r="BX62" s="123"/>
      <c r="BY62" s="123" t="s">
        <v>880</v>
      </c>
      <c r="BZ62" s="123"/>
      <c r="CA62" s="123"/>
      <c r="CB62" s="123"/>
      <c r="CC62" s="123"/>
      <c r="CD62" s="123"/>
      <c r="CE62" s="123"/>
      <c r="CF62" s="123"/>
    </row>
  </sheetData>
  <sheetProtection/>
  <printOptions horizontalCentered="1"/>
  <pageMargins left="0.3937007874015748" right="0.3937007874015748" top="0.3937007874015748" bottom="0.5905511811023623" header="0.3937007874015748" footer="0.3937007874015748"/>
  <pageSetup horizontalDpi="600" verticalDpi="600" orientation="portrait" paperSize="8" r:id="rId1"/>
  <headerFooter alignWithMargins="0">
    <oddHeader>&amp;C Житомирський район, Зарічанська   код 220:825 (гектарів)&amp;RСтор. &amp;P</oddHeader>
    <oddFooter>&amp;CЗвіт станом на &amp;"Times New Roman Cyr,Bold"01.01.2013&amp;"Times New Roman Cyr,Regular" підготовлено за допомогою програмного комплекса "Земля" версія 2.7.1 (19.06.00)</oddFooter>
  </headerFooter>
  <colBreaks count="7" manualBreakCount="7">
    <brk id="13" max="65535" man="1"/>
    <brk id="23" max="65535" man="1"/>
    <brk id="36" max="65535" man="1"/>
    <brk id="47" max="65535" man="1"/>
    <brk id="57" max="65535" man="1"/>
    <brk id="65" max="65535" man="1"/>
    <brk id="7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F165"/>
  <sheetViews>
    <sheetView showGridLines="0" zoomScalePageLayoutView="0" workbookViewId="0" topLeftCell="A138">
      <selection activeCell="E160" sqref="E160"/>
    </sheetView>
  </sheetViews>
  <sheetFormatPr defaultColWidth="9.140625" defaultRowHeight="12"/>
  <cols>
    <col min="1" max="1" width="6.421875" style="18" customWidth="1"/>
    <col min="2" max="2" width="37.8515625" style="18" customWidth="1"/>
    <col min="3" max="3" width="3.8515625" style="18" customWidth="1"/>
    <col min="4" max="4" width="11.00390625" style="17" customWidth="1"/>
    <col min="5" max="6" width="16.00390625" style="16" customWidth="1"/>
    <col min="7" max="7" width="15.00390625" style="16" customWidth="1"/>
    <col min="8" max="10" width="14.00390625" style="16" customWidth="1"/>
    <col min="11" max="12" width="13.00390625" style="16" customWidth="1"/>
    <col min="13" max="15" width="14.00390625" style="16" customWidth="1"/>
    <col min="16" max="16" width="13.00390625" style="16" customWidth="1"/>
    <col min="17" max="23" width="14.00390625" style="16" customWidth="1"/>
    <col min="24" max="36" width="11.00390625" style="16" customWidth="1"/>
    <col min="37" max="37" width="13.00390625" style="16" customWidth="1"/>
    <col min="38" max="39" width="12.00390625" style="16" customWidth="1"/>
    <col min="40" max="40" width="13.00390625" style="16" customWidth="1"/>
    <col min="41" max="41" width="14.00390625" style="16" customWidth="1"/>
    <col min="42" max="43" width="12.00390625" style="16" customWidth="1"/>
    <col min="44" max="44" width="16.00390625" style="16" customWidth="1"/>
    <col min="45" max="47" width="12.00390625" style="16" customWidth="1"/>
    <col min="48" max="48" width="15.00390625" style="16" customWidth="1"/>
    <col min="49" max="51" width="14.00390625" style="16" customWidth="1"/>
    <col min="52" max="52" width="13.00390625" style="16" customWidth="1"/>
    <col min="53" max="53" width="15.00390625" style="16" customWidth="1"/>
    <col min="54" max="56" width="14.00390625" style="16" customWidth="1"/>
    <col min="57" max="57" width="13.00390625" style="16" customWidth="1"/>
    <col min="58" max="58" width="21.00390625" style="16" customWidth="1"/>
    <col min="59" max="66" width="17.00390625" style="16" customWidth="1"/>
    <col min="67" max="68" width="15.00390625" style="16" customWidth="1"/>
    <col min="69" max="69" width="17.00390625" style="16" customWidth="1"/>
    <col min="70" max="70" width="16.00390625" style="16" customWidth="1"/>
    <col min="71" max="74" width="15.00390625" style="16" customWidth="1"/>
    <col min="75" max="84" width="14.00390625" style="16" customWidth="1"/>
    <col min="85" max="16384" width="9.28125" style="12" customWidth="1"/>
  </cols>
  <sheetData>
    <row r="1" spans="1:84" s="31" customFormat="1" ht="11.25" customHeight="1">
      <c r="A1" s="106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s="14" customFormat="1" ht="11.25" customHeight="1">
      <c r="A2" s="40" t="s">
        <v>1</v>
      </c>
      <c r="B2" s="41"/>
      <c r="C2" s="41" t="s">
        <v>2</v>
      </c>
      <c r="D2" s="42" t="s">
        <v>3</v>
      </c>
      <c r="E2" s="42" t="s">
        <v>4</v>
      </c>
      <c r="F2" s="43" t="s">
        <v>5</v>
      </c>
      <c r="G2" s="44"/>
      <c r="H2" s="44"/>
      <c r="I2" s="44"/>
      <c r="J2" s="44"/>
      <c r="K2" s="44"/>
      <c r="L2" s="44"/>
      <c r="M2" s="45"/>
      <c r="N2" s="43" t="s">
        <v>6</v>
      </c>
      <c r="O2" s="44"/>
      <c r="P2" s="44"/>
      <c r="Q2" s="44"/>
      <c r="R2" s="44"/>
      <c r="S2" s="44"/>
      <c r="T2" s="44"/>
      <c r="U2" s="44"/>
      <c r="V2" s="44"/>
      <c r="W2" s="45"/>
      <c r="X2" s="43" t="s">
        <v>7</v>
      </c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5"/>
      <c r="AK2" s="43" t="s">
        <v>8</v>
      </c>
      <c r="AL2" s="44"/>
      <c r="AM2" s="44"/>
      <c r="AN2" s="44"/>
      <c r="AO2" s="44"/>
      <c r="AP2" s="44"/>
      <c r="AQ2" s="44"/>
      <c r="AR2" s="44"/>
      <c r="AS2" s="44"/>
      <c r="AT2" s="44"/>
      <c r="AU2" s="45"/>
      <c r="AV2" s="43" t="s">
        <v>9</v>
      </c>
      <c r="AW2" s="44"/>
      <c r="AX2" s="44"/>
      <c r="AY2" s="44"/>
      <c r="AZ2" s="44"/>
      <c r="BA2" s="44"/>
      <c r="BB2" s="44"/>
      <c r="BC2" s="44"/>
      <c r="BD2" s="44"/>
      <c r="BE2" s="45"/>
      <c r="BF2" s="43" t="s">
        <v>10</v>
      </c>
      <c r="BG2" s="44"/>
      <c r="BH2" s="44"/>
      <c r="BI2" s="44"/>
      <c r="BJ2" s="44"/>
      <c r="BK2" s="44"/>
      <c r="BL2" s="44"/>
      <c r="BM2" s="45"/>
      <c r="BN2" s="46" t="s">
        <v>11</v>
      </c>
      <c r="BO2" s="44"/>
      <c r="BP2" s="45"/>
      <c r="BQ2" s="47" t="s">
        <v>12</v>
      </c>
      <c r="BR2" s="82" t="s">
        <v>13</v>
      </c>
      <c r="BS2" s="48"/>
      <c r="BT2" s="48"/>
      <c r="BU2" s="48"/>
      <c r="BV2" s="49"/>
      <c r="BW2" s="50" t="s">
        <v>14</v>
      </c>
      <c r="BX2" s="44"/>
      <c r="BY2" s="44"/>
      <c r="BZ2" s="44"/>
      <c r="CA2" s="44"/>
      <c r="CB2" s="45"/>
      <c r="CC2" s="43" t="s">
        <v>15</v>
      </c>
      <c r="CD2" s="44"/>
      <c r="CE2" s="44"/>
      <c r="CF2" s="45"/>
    </row>
    <row r="3" spans="1:84" s="14" customFormat="1" ht="11.25" customHeight="1">
      <c r="A3" s="51" t="s">
        <v>16</v>
      </c>
      <c r="B3" s="51"/>
      <c r="C3" s="51" t="s">
        <v>17</v>
      </c>
      <c r="D3" s="24" t="s">
        <v>18</v>
      </c>
      <c r="E3" s="24" t="s">
        <v>19</v>
      </c>
      <c r="F3" s="52" t="s">
        <v>20</v>
      </c>
      <c r="G3" s="46" t="s">
        <v>21</v>
      </c>
      <c r="H3" s="44"/>
      <c r="I3" s="44"/>
      <c r="J3" s="44"/>
      <c r="K3" s="44"/>
      <c r="L3" s="44"/>
      <c r="M3" s="45"/>
      <c r="N3" s="46" t="s">
        <v>21</v>
      </c>
      <c r="O3" s="44"/>
      <c r="P3" s="44"/>
      <c r="Q3" s="44"/>
      <c r="R3" s="44"/>
      <c r="S3" s="44"/>
      <c r="T3" s="44"/>
      <c r="U3" s="44"/>
      <c r="V3" s="44"/>
      <c r="W3" s="45"/>
      <c r="X3" s="24" t="s">
        <v>20</v>
      </c>
      <c r="Y3" s="46" t="s">
        <v>22</v>
      </c>
      <c r="Z3" s="44"/>
      <c r="AA3" s="44"/>
      <c r="AB3" s="44"/>
      <c r="AC3" s="44"/>
      <c r="AD3" s="44"/>
      <c r="AE3" s="45"/>
      <c r="AF3" s="53" t="s">
        <v>23</v>
      </c>
      <c r="AG3" s="54"/>
      <c r="AH3" s="54"/>
      <c r="AI3" s="54"/>
      <c r="AJ3" s="55"/>
      <c r="AK3" s="42" t="s">
        <v>24</v>
      </c>
      <c r="AL3" s="46" t="s">
        <v>21</v>
      </c>
      <c r="AM3" s="44"/>
      <c r="AN3" s="44"/>
      <c r="AO3" s="44"/>
      <c r="AP3" s="44"/>
      <c r="AQ3" s="44"/>
      <c r="AR3" s="44"/>
      <c r="AS3" s="44"/>
      <c r="AT3" s="44"/>
      <c r="AU3" s="45"/>
      <c r="AV3" s="46" t="s">
        <v>21</v>
      </c>
      <c r="AW3" s="44"/>
      <c r="AX3" s="44"/>
      <c r="AY3" s="44"/>
      <c r="AZ3" s="44"/>
      <c r="BA3" s="44"/>
      <c r="BB3" s="44"/>
      <c r="BC3" s="44"/>
      <c r="BD3" s="44"/>
      <c r="BE3" s="45"/>
      <c r="BF3" s="46" t="s">
        <v>21</v>
      </c>
      <c r="BG3" s="44"/>
      <c r="BH3" s="44"/>
      <c r="BI3" s="44"/>
      <c r="BJ3" s="44"/>
      <c r="BK3" s="44"/>
      <c r="BL3" s="44"/>
      <c r="BM3" s="45"/>
      <c r="BN3" s="24" t="s">
        <v>25</v>
      </c>
      <c r="BO3" s="46" t="s">
        <v>21</v>
      </c>
      <c r="BP3" s="45"/>
      <c r="BQ3" s="56" t="s">
        <v>26</v>
      </c>
      <c r="BR3" s="83" t="s">
        <v>27</v>
      </c>
      <c r="BS3" s="35"/>
      <c r="BT3" s="35"/>
      <c r="BU3" s="35"/>
      <c r="BV3" s="28"/>
      <c r="BW3" s="24" t="s">
        <v>28</v>
      </c>
      <c r="BX3" s="57" t="s">
        <v>29</v>
      </c>
      <c r="BY3" s="57"/>
      <c r="BZ3" s="57"/>
      <c r="CA3" s="57"/>
      <c r="CB3" s="57"/>
      <c r="CC3" s="42" t="s">
        <v>30</v>
      </c>
      <c r="CD3" s="42" t="s">
        <v>31</v>
      </c>
      <c r="CE3" s="42" t="s">
        <v>32</v>
      </c>
      <c r="CF3" s="42" t="s">
        <v>33</v>
      </c>
    </row>
    <row r="4" spans="1:84" s="14" customFormat="1" ht="11.25" customHeight="1">
      <c r="A4" s="51"/>
      <c r="B4" s="51"/>
      <c r="C4" s="51" t="s">
        <v>34</v>
      </c>
      <c r="D4" s="24" t="s">
        <v>35</v>
      </c>
      <c r="E4" s="24" t="s">
        <v>36</v>
      </c>
      <c r="F4" s="24" t="s">
        <v>37</v>
      </c>
      <c r="G4" s="21" t="s">
        <v>38</v>
      </c>
      <c r="H4" s="22"/>
      <c r="I4" s="22"/>
      <c r="J4" s="22"/>
      <c r="K4" s="22"/>
      <c r="L4" s="22"/>
      <c r="M4" s="23"/>
      <c r="N4" s="21" t="s">
        <v>38</v>
      </c>
      <c r="O4" s="22"/>
      <c r="P4" s="23"/>
      <c r="Q4" s="42" t="s">
        <v>39</v>
      </c>
      <c r="R4" s="42" t="s">
        <v>39</v>
      </c>
      <c r="S4" s="42" t="s">
        <v>40</v>
      </c>
      <c r="T4" s="42" t="s">
        <v>41</v>
      </c>
      <c r="U4" s="32" t="s">
        <v>42</v>
      </c>
      <c r="V4" s="49"/>
      <c r="W4" s="42" t="s">
        <v>43</v>
      </c>
      <c r="X4" s="24" t="s">
        <v>44</v>
      </c>
      <c r="Y4" s="21" t="s">
        <v>45</v>
      </c>
      <c r="Z4" s="22"/>
      <c r="AA4" s="22"/>
      <c r="AB4" s="22"/>
      <c r="AC4" s="22"/>
      <c r="AD4" s="23"/>
      <c r="AE4" s="58" t="s">
        <v>46</v>
      </c>
      <c r="AF4" s="59" t="s">
        <v>47</v>
      </c>
      <c r="AG4" s="60"/>
      <c r="AH4" s="60"/>
      <c r="AI4" s="60"/>
      <c r="AJ4" s="61"/>
      <c r="AK4" s="24" t="s">
        <v>48</v>
      </c>
      <c r="AL4" s="32" t="s">
        <v>49</v>
      </c>
      <c r="AM4" s="49"/>
      <c r="AN4" s="24" t="s">
        <v>41</v>
      </c>
      <c r="AO4" s="32" t="s">
        <v>50</v>
      </c>
      <c r="AP4" s="48"/>
      <c r="AQ4" s="48"/>
      <c r="AR4" s="49"/>
      <c r="AS4" s="24" t="s">
        <v>51</v>
      </c>
      <c r="AT4" s="24" t="s">
        <v>41</v>
      </c>
      <c r="AU4" s="24" t="s">
        <v>41</v>
      </c>
      <c r="AV4" s="46" t="s">
        <v>52</v>
      </c>
      <c r="AW4" s="44"/>
      <c r="AX4" s="44"/>
      <c r="AY4" s="44"/>
      <c r="AZ4" s="45"/>
      <c r="BA4" s="44" t="s">
        <v>53</v>
      </c>
      <c r="BB4" s="44"/>
      <c r="BC4" s="44"/>
      <c r="BD4" s="44"/>
      <c r="BE4" s="45"/>
      <c r="BF4" s="46" t="s">
        <v>54</v>
      </c>
      <c r="BG4" s="48"/>
      <c r="BH4" s="48"/>
      <c r="BI4" s="48"/>
      <c r="BJ4" s="48"/>
      <c r="BK4" s="48"/>
      <c r="BL4" s="48"/>
      <c r="BM4" s="49"/>
      <c r="BN4" s="24" t="s">
        <v>20</v>
      </c>
      <c r="BO4" s="42" t="s">
        <v>55</v>
      </c>
      <c r="BP4" s="52" t="s">
        <v>56</v>
      </c>
      <c r="BQ4" s="56" t="s">
        <v>57</v>
      </c>
      <c r="BR4" s="24" t="s">
        <v>20</v>
      </c>
      <c r="BS4" s="35" t="s">
        <v>22</v>
      </c>
      <c r="BT4" s="35"/>
      <c r="BU4" s="35"/>
      <c r="BV4" s="28"/>
      <c r="BW4" s="24" t="s">
        <v>58</v>
      </c>
      <c r="BX4" s="42" t="s">
        <v>59</v>
      </c>
      <c r="BY4" s="42" t="s">
        <v>60</v>
      </c>
      <c r="BZ4" s="42" t="s">
        <v>61</v>
      </c>
      <c r="CA4" s="42" t="s">
        <v>62</v>
      </c>
      <c r="CB4" s="52" t="s">
        <v>60</v>
      </c>
      <c r="CC4" s="24" t="s">
        <v>63</v>
      </c>
      <c r="CD4" s="24" t="s">
        <v>64</v>
      </c>
      <c r="CE4" s="24" t="s">
        <v>65</v>
      </c>
      <c r="CF4" s="24" t="s">
        <v>66</v>
      </c>
    </row>
    <row r="5" spans="1:84" s="14" customFormat="1" ht="11.25" customHeight="1">
      <c r="A5" s="51"/>
      <c r="B5" s="51" t="s">
        <v>67</v>
      </c>
      <c r="C5" s="51" t="s">
        <v>68</v>
      </c>
      <c r="D5" s="24" t="s">
        <v>69</v>
      </c>
      <c r="E5" s="24" t="s">
        <v>20</v>
      </c>
      <c r="F5" s="24" t="s">
        <v>70</v>
      </c>
      <c r="G5" s="38" t="s">
        <v>20</v>
      </c>
      <c r="H5" s="46" t="s">
        <v>71</v>
      </c>
      <c r="I5" s="44"/>
      <c r="J5" s="44"/>
      <c r="K5" s="44"/>
      <c r="L5" s="44"/>
      <c r="M5" s="45"/>
      <c r="N5" s="46" t="s">
        <v>71</v>
      </c>
      <c r="O5" s="44"/>
      <c r="P5" s="45"/>
      <c r="Q5" s="24" t="s">
        <v>72</v>
      </c>
      <c r="R5" s="24" t="s">
        <v>72</v>
      </c>
      <c r="S5" s="24" t="s">
        <v>73</v>
      </c>
      <c r="T5" s="24" t="s">
        <v>74</v>
      </c>
      <c r="U5" s="29" t="s">
        <v>75</v>
      </c>
      <c r="V5" s="26"/>
      <c r="W5" s="24"/>
      <c r="X5" s="24" t="s">
        <v>76</v>
      </c>
      <c r="Y5" s="39" t="s">
        <v>20</v>
      </c>
      <c r="Z5" s="46" t="s">
        <v>77</v>
      </c>
      <c r="AA5" s="44"/>
      <c r="AB5" s="44"/>
      <c r="AC5" s="44"/>
      <c r="AD5" s="45"/>
      <c r="AE5" s="63" t="s">
        <v>78</v>
      </c>
      <c r="AF5" s="25" t="s">
        <v>79</v>
      </c>
      <c r="AG5" s="26"/>
      <c r="AH5" s="32" t="s">
        <v>80</v>
      </c>
      <c r="AI5" s="48"/>
      <c r="AJ5" s="49"/>
      <c r="AK5" s="24" t="s">
        <v>81</v>
      </c>
      <c r="AL5" s="64" t="s">
        <v>82</v>
      </c>
      <c r="AM5" s="65"/>
      <c r="AN5" s="24" t="s">
        <v>83</v>
      </c>
      <c r="AO5" s="27" t="s">
        <v>84</v>
      </c>
      <c r="AP5" s="35"/>
      <c r="AQ5" s="35"/>
      <c r="AR5" s="28"/>
      <c r="AS5" s="24" t="s">
        <v>85</v>
      </c>
      <c r="AT5" s="24" t="s">
        <v>86</v>
      </c>
      <c r="AU5" s="24" t="s">
        <v>87</v>
      </c>
      <c r="AV5" s="24" t="s">
        <v>20</v>
      </c>
      <c r="AW5" s="66" t="s">
        <v>21</v>
      </c>
      <c r="AX5" s="57"/>
      <c r="AY5" s="57"/>
      <c r="AZ5" s="57"/>
      <c r="BA5" s="24" t="s">
        <v>20</v>
      </c>
      <c r="BB5" s="46" t="s">
        <v>21</v>
      </c>
      <c r="BC5" s="44"/>
      <c r="BD5" s="44"/>
      <c r="BE5" s="45"/>
      <c r="BF5" s="39" t="s">
        <v>20</v>
      </c>
      <c r="BG5" s="46" t="s">
        <v>21</v>
      </c>
      <c r="BH5" s="44"/>
      <c r="BI5" s="44"/>
      <c r="BJ5" s="44"/>
      <c r="BK5" s="44"/>
      <c r="BL5" s="44"/>
      <c r="BM5" s="45"/>
      <c r="BN5" s="24" t="s">
        <v>88</v>
      </c>
      <c r="BO5" s="24"/>
      <c r="BP5" s="39"/>
      <c r="BQ5" s="56" t="s">
        <v>89</v>
      </c>
      <c r="BR5" s="24" t="s">
        <v>90</v>
      </c>
      <c r="BS5" s="58" t="s">
        <v>91</v>
      </c>
      <c r="BT5" s="42" t="s">
        <v>92</v>
      </c>
      <c r="BU5" s="42" t="s">
        <v>93</v>
      </c>
      <c r="BV5" s="42" t="s">
        <v>43</v>
      </c>
      <c r="BW5" s="24" t="s">
        <v>20</v>
      </c>
      <c r="BX5" s="24" t="s">
        <v>94</v>
      </c>
      <c r="BY5" s="24" t="s">
        <v>95</v>
      </c>
      <c r="BZ5" s="24" t="s">
        <v>96</v>
      </c>
      <c r="CA5" s="24"/>
      <c r="CB5" s="39" t="s">
        <v>97</v>
      </c>
      <c r="CC5" s="24" t="s">
        <v>98</v>
      </c>
      <c r="CD5" s="24" t="s">
        <v>99</v>
      </c>
      <c r="CE5" s="24" t="s">
        <v>100</v>
      </c>
      <c r="CF5" s="24" t="s">
        <v>98</v>
      </c>
    </row>
    <row r="6" spans="1:84" s="14" customFormat="1" ht="11.25" customHeight="1">
      <c r="A6" s="51"/>
      <c r="B6" s="51" t="s">
        <v>101</v>
      </c>
      <c r="C6" s="51"/>
      <c r="D6" s="24" t="s">
        <v>102</v>
      </c>
      <c r="E6" s="24" t="s">
        <v>103</v>
      </c>
      <c r="F6" s="24" t="s">
        <v>104</v>
      </c>
      <c r="G6" s="67" t="s">
        <v>105</v>
      </c>
      <c r="H6" s="24" t="s">
        <v>106</v>
      </c>
      <c r="I6" s="24" t="s">
        <v>107</v>
      </c>
      <c r="J6" s="21" t="s">
        <v>108</v>
      </c>
      <c r="K6" s="22"/>
      <c r="L6" s="22"/>
      <c r="M6" s="23"/>
      <c r="N6" s="42" t="s">
        <v>109</v>
      </c>
      <c r="O6" s="46" t="s">
        <v>110</v>
      </c>
      <c r="P6" s="68"/>
      <c r="Q6" s="24" t="s">
        <v>111</v>
      </c>
      <c r="R6" s="24" t="s">
        <v>111</v>
      </c>
      <c r="S6" s="24" t="s">
        <v>112</v>
      </c>
      <c r="T6" s="24" t="s">
        <v>113</v>
      </c>
      <c r="U6" s="25" t="s">
        <v>114</v>
      </c>
      <c r="V6" s="26"/>
      <c r="W6" s="24"/>
      <c r="X6" s="24"/>
      <c r="Y6" s="69" t="s">
        <v>115</v>
      </c>
      <c r="Z6" s="32" t="s">
        <v>116</v>
      </c>
      <c r="AA6" s="33"/>
      <c r="AB6" s="34"/>
      <c r="AC6" s="39" t="s">
        <v>117</v>
      </c>
      <c r="AD6" s="24" t="s">
        <v>43</v>
      </c>
      <c r="AE6" s="70"/>
      <c r="AF6" s="71"/>
      <c r="AG6" s="70"/>
      <c r="AH6" s="27" t="s">
        <v>118</v>
      </c>
      <c r="AI6" s="35"/>
      <c r="AJ6" s="28"/>
      <c r="AK6" s="24" t="s">
        <v>119</v>
      </c>
      <c r="AL6" s="42" t="s">
        <v>120</v>
      </c>
      <c r="AM6" s="52" t="s">
        <v>121</v>
      </c>
      <c r="AN6" s="24" t="s">
        <v>122</v>
      </c>
      <c r="AO6" s="24" t="s">
        <v>20</v>
      </c>
      <c r="AP6" s="46" t="s">
        <v>21</v>
      </c>
      <c r="AQ6" s="44"/>
      <c r="AR6" s="45"/>
      <c r="AS6" s="24" t="s">
        <v>123</v>
      </c>
      <c r="AT6" s="24" t="s">
        <v>124</v>
      </c>
      <c r="AU6" s="24" t="s">
        <v>125</v>
      </c>
      <c r="AV6" s="24" t="s">
        <v>126</v>
      </c>
      <c r="AW6" s="42" t="s">
        <v>39</v>
      </c>
      <c r="AX6" s="42" t="s">
        <v>127</v>
      </c>
      <c r="AY6" s="42" t="s">
        <v>128</v>
      </c>
      <c r="AZ6" s="52" t="s">
        <v>129</v>
      </c>
      <c r="BA6" s="24" t="s">
        <v>130</v>
      </c>
      <c r="BB6" s="42" t="s">
        <v>131</v>
      </c>
      <c r="BC6" s="42" t="s">
        <v>132</v>
      </c>
      <c r="BD6" s="42" t="s">
        <v>133</v>
      </c>
      <c r="BE6" s="42" t="s">
        <v>129</v>
      </c>
      <c r="BF6" s="24" t="s">
        <v>134</v>
      </c>
      <c r="BG6" s="24" t="s">
        <v>135</v>
      </c>
      <c r="BH6" s="24" t="s">
        <v>136</v>
      </c>
      <c r="BI6" s="24" t="s">
        <v>137</v>
      </c>
      <c r="BJ6" s="24" t="s">
        <v>138</v>
      </c>
      <c r="BK6" s="24" t="s">
        <v>139</v>
      </c>
      <c r="BL6" s="24" t="s">
        <v>140</v>
      </c>
      <c r="BM6" s="24" t="s">
        <v>141</v>
      </c>
      <c r="BN6" s="24"/>
      <c r="BO6" s="24"/>
      <c r="BP6" s="39"/>
      <c r="BQ6" s="56" t="s">
        <v>142</v>
      </c>
      <c r="BR6" s="24" t="s">
        <v>143</v>
      </c>
      <c r="BS6" s="63" t="s">
        <v>144</v>
      </c>
      <c r="BT6" s="24" t="s">
        <v>145</v>
      </c>
      <c r="BU6" s="24"/>
      <c r="BV6" s="24"/>
      <c r="BW6" s="24" t="s">
        <v>146</v>
      </c>
      <c r="BX6" s="24" t="s">
        <v>147</v>
      </c>
      <c r="BY6" s="24" t="s">
        <v>148</v>
      </c>
      <c r="BZ6" s="24" t="s">
        <v>149</v>
      </c>
      <c r="CA6" s="24"/>
      <c r="CB6" s="39" t="s">
        <v>150</v>
      </c>
      <c r="CC6" s="24" t="s">
        <v>151</v>
      </c>
      <c r="CD6" s="24" t="s">
        <v>151</v>
      </c>
      <c r="CE6" s="24"/>
      <c r="CF6" s="24" t="s">
        <v>151</v>
      </c>
    </row>
    <row r="7" spans="1:84" s="14" customFormat="1" ht="11.25" customHeight="1">
      <c r="A7" s="51"/>
      <c r="B7" s="51" t="s">
        <v>152</v>
      </c>
      <c r="C7" s="51" t="s">
        <v>68</v>
      </c>
      <c r="D7" s="24" t="s">
        <v>153</v>
      </c>
      <c r="E7" s="24" t="s">
        <v>154</v>
      </c>
      <c r="F7" s="24" t="s">
        <v>155</v>
      </c>
      <c r="G7" s="67" t="s">
        <v>156</v>
      </c>
      <c r="H7" s="24"/>
      <c r="I7" s="24"/>
      <c r="J7" s="24" t="s">
        <v>157</v>
      </c>
      <c r="K7" s="46" t="s">
        <v>21</v>
      </c>
      <c r="L7" s="44"/>
      <c r="M7" s="45"/>
      <c r="N7" s="24"/>
      <c r="O7" s="24" t="s">
        <v>20</v>
      </c>
      <c r="P7" s="42" t="s">
        <v>158</v>
      </c>
      <c r="Q7" s="24" t="s">
        <v>159</v>
      </c>
      <c r="R7" s="24" t="s">
        <v>160</v>
      </c>
      <c r="S7" s="24" t="s">
        <v>161</v>
      </c>
      <c r="T7" s="24" t="s">
        <v>162</v>
      </c>
      <c r="U7" s="25" t="s">
        <v>163</v>
      </c>
      <c r="V7" s="26"/>
      <c r="W7" s="24"/>
      <c r="X7" s="24"/>
      <c r="Y7" s="39" t="s">
        <v>164</v>
      </c>
      <c r="Z7" s="27" t="s">
        <v>165</v>
      </c>
      <c r="AA7" s="35"/>
      <c r="AB7" s="28"/>
      <c r="AC7" s="69" t="s">
        <v>166</v>
      </c>
      <c r="AD7" s="24" t="s">
        <v>167</v>
      </c>
      <c r="AE7" s="72"/>
      <c r="AF7" s="73"/>
      <c r="AG7" s="62"/>
      <c r="AH7" s="58" t="s">
        <v>168</v>
      </c>
      <c r="AI7" s="42" t="s">
        <v>169</v>
      </c>
      <c r="AJ7" s="42" t="s">
        <v>168</v>
      </c>
      <c r="AK7" s="74" t="s">
        <v>170</v>
      </c>
      <c r="AL7" s="24" t="s">
        <v>171</v>
      </c>
      <c r="AM7" s="39" t="s">
        <v>172</v>
      </c>
      <c r="AN7" s="24"/>
      <c r="AO7" s="24" t="s">
        <v>173</v>
      </c>
      <c r="AP7" s="42" t="s">
        <v>174</v>
      </c>
      <c r="AQ7" s="42" t="s">
        <v>175</v>
      </c>
      <c r="AR7" s="52" t="s">
        <v>176</v>
      </c>
      <c r="AS7" s="24" t="s">
        <v>177</v>
      </c>
      <c r="AT7" s="74" t="s">
        <v>178</v>
      </c>
      <c r="AU7" s="24" t="s">
        <v>179</v>
      </c>
      <c r="AV7" s="24" t="s">
        <v>180</v>
      </c>
      <c r="AW7" s="24" t="s">
        <v>181</v>
      </c>
      <c r="AX7" s="24" t="s">
        <v>182</v>
      </c>
      <c r="AY7" s="24" t="s">
        <v>183</v>
      </c>
      <c r="AZ7" s="39" t="s">
        <v>41</v>
      </c>
      <c r="BA7" s="24" t="s">
        <v>184</v>
      </c>
      <c r="BB7" s="24" t="s">
        <v>185</v>
      </c>
      <c r="BC7" s="24" t="s">
        <v>186</v>
      </c>
      <c r="BD7" s="24" t="s">
        <v>187</v>
      </c>
      <c r="BE7" s="24" t="s">
        <v>41</v>
      </c>
      <c r="BF7" s="24" t="s">
        <v>188</v>
      </c>
      <c r="BG7" s="24" t="s">
        <v>189</v>
      </c>
      <c r="BH7" s="24" t="s">
        <v>190</v>
      </c>
      <c r="BI7" s="24" t="s">
        <v>191</v>
      </c>
      <c r="BJ7" s="24" t="s">
        <v>192</v>
      </c>
      <c r="BK7" s="24" t="s">
        <v>193</v>
      </c>
      <c r="BL7" s="24" t="s">
        <v>194</v>
      </c>
      <c r="BM7" s="24"/>
      <c r="BN7" s="75"/>
      <c r="BO7" s="75"/>
      <c r="BP7" s="71"/>
      <c r="BQ7" s="56" t="s">
        <v>195</v>
      </c>
      <c r="BR7" s="51" t="s">
        <v>196</v>
      </c>
      <c r="BS7" s="63"/>
      <c r="BT7" s="24" t="s">
        <v>197</v>
      </c>
      <c r="BU7" s="24"/>
      <c r="BV7" s="24"/>
      <c r="BW7" s="24" t="s">
        <v>198</v>
      </c>
      <c r="BX7" s="24" t="s">
        <v>199</v>
      </c>
      <c r="BY7" s="24" t="s">
        <v>200</v>
      </c>
      <c r="BZ7" s="24" t="s">
        <v>201</v>
      </c>
      <c r="CA7" s="24"/>
      <c r="CB7" s="39" t="s">
        <v>202</v>
      </c>
      <c r="CC7" s="24"/>
      <c r="CD7" s="24"/>
      <c r="CE7" s="24"/>
      <c r="CF7" s="24"/>
    </row>
    <row r="8" spans="1:84" s="14" customFormat="1" ht="11.25" customHeight="1">
      <c r="A8" s="51"/>
      <c r="B8" s="51"/>
      <c r="C8" s="51" t="s">
        <v>203</v>
      </c>
      <c r="D8" s="24" t="s">
        <v>204</v>
      </c>
      <c r="E8" s="24" t="s">
        <v>205</v>
      </c>
      <c r="F8" s="75"/>
      <c r="G8" s="76"/>
      <c r="H8" s="75"/>
      <c r="I8" s="75"/>
      <c r="J8" s="24" t="s">
        <v>206</v>
      </c>
      <c r="K8" s="24" t="s">
        <v>207</v>
      </c>
      <c r="L8" s="24" t="s">
        <v>208</v>
      </c>
      <c r="M8" s="24" t="s">
        <v>209</v>
      </c>
      <c r="N8" s="24"/>
      <c r="O8" s="75"/>
      <c r="P8" s="24" t="s">
        <v>210</v>
      </c>
      <c r="Q8" s="24" t="s">
        <v>211</v>
      </c>
      <c r="R8" s="24" t="s">
        <v>212</v>
      </c>
      <c r="S8" s="24" t="s">
        <v>213</v>
      </c>
      <c r="T8" s="24"/>
      <c r="U8" s="42" t="s">
        <v>20</v>
      </c>
      <c r="V8" s="38" t="s">
        <v>21</v>
      </c>
      <c r="W8" s="24"/>
      <c r="X8" s="24"/>
      <c r="Y8" s="77"/>
      <c r="Z8" s="24" t="s">
        <v>20</v>
      </c>
      <c r="AA8" s="78" t="s">
        <v>21</v>
      </c>
      <c r="AB8" s="45"/>
      <c r="AC8" s="69" t="s">
        <v>214</v>
      </c>
      <c r="AD8" s="24" t="s">
        <v>41</v>
      </c>
      <c r="AE8" s="69"/>
      <c r="AF8" s="79" t="s">
        <v>215</v>
      </c>
      <c r="AG8" s="63" t="s">
        <v>216</v>
      </c>
      <c r="AH8" s="63" t="s">
        <v>217</v>
      </c>
      <c r="AI8" s="24" t="s">
        <v>218</v>
      </c>
      <c r="AJ8" s="24" t="s">
        <v>219</v>
      </c>
      <c r="AK8" s="24"/>
      <c r="AL8" s="24" t="s">
        <v>220</v>
      </c>
      <c r="AM8" s="39" t="s">
        <v>221</v>
      </c>
      <c r="AN8" s="24"/>
      <c r="AO8" s="24" t="s">
        <v>222</v>
      </c>
      <c r="AP8" s="24" t="s">
        <v>223</v>
      </c>
      <c r="AQ8" s="24" t="s">
        <v>224</v>
      </c>
      <c r="AR8" s="39" t="s">
        <v>225</v>
      </c>
      <c r="AS8" s="24" t="s">
        <v>226</v>
      </c>
      <c r="AT8" s="24" t="s">
        <v>227</v>
      </c>
      <c r="AU8" s="24"/>
      <c r="AV8" s="24"/>
      <c r="AW8" s="24"/>
      <c r="AX8" s="24"/>
      <c r="AY8" s="24" t="s">
        <v>228</v>
      </c>
      <c r="AZ8" s="39"/>
      <c r="BA8" s="24"/>
      <c r="BB8" s="24" t="s">
        <v>229</v>
      </c>
      <c r="BC8" s="24" t="s">
        <v>230</v>
      </c>
      <c r="BD8" s="24" t="s">
        <v>231</v>
      </c>
      <c r="BE8" s="24"/>
      <c r="BF8" s="24" t="s">
        <v>232</v>
      </c>
      <c r="BG8" s="24" t="s">
        <v>233</v>
      </c>
      <c r="BH8" s="24" t="s">
        <v>234</v>
      </c>
      <c r="BI8" s="24" t="s">
        <v>235</v>
      </c>
      <c r="BJ8" s="24" t="s">
        <v>236</v>
      </c>
      <c r="BK8" s="24" t="s">
        <v>237</v>
      </c>
      <c r="BL8" s="24" t="s">
        <v>238</v>
      </c>
      <c r="BM8" s="24"/>
      <c r="BN8" s="75"/>
      <c r="BO8" s="75"/>
      <c r="BP8" s="71"/>
      <c r="BQ8" s="80"/>
      <c r="BR8" s="75"/>
      <c r="BS8" s="24"/>
      <c r="BT8" s="24"/>
      <c r="BU8" s="24"/>
      <c r="BV8" s="24"/>
      <c r="BW8" s="24" t="s">
        <v>239</v>
      </c>
      <c r="BX8" s="24" t="s">
        <v>240</v>
      </c>
      <c r="BY8" s="24" t="s">
        <v>241</v>
      </c>
      <c r="BZ8" s="24" t="s">
        <v>242</v>
      </c>
      <c r="CA8" s="24"/>
      <c r="CB8" s="39"/>
      <c r="CC8" s="24"/>
      <c r="CD8" s="24"/>
      <c r="CE8" s="24"/>
      <c r="CF8" s="24"/>
    </row>
    <row r="9" spans="1:84" s="14" customFormat="1" ht="45">
      <c r="A9" s="10"/>
      <c r="B9" s="10"/>
      <c r="C9" s="84" t="s">
        <v>243</v>
      </c>
      <c r="D9" s="5"/>
      <c r="E9" s="5"/>
      <c r="F9" s="15"/>
      <c r="G9" s="20"/>
      <c r="H9" s="1"/>
      <c r="I9" s="1"/>
      <c r="J9" s="17" t="s">
        <v>244</v>
      </c>
      <c r="K9" s="2"/>
      <c r="L9" s="1" t="s">
        <v>245</v>
      </c>
      <c r="M9" s="1" t="s">
        <v>246</v>
      </c>
      <c r="N9" s="1"/>
      <c r="O9" s="2"/>
      <c r="P9" s="1" t="s">
        <v>247</v>
      </c>
      <c r="Q9" s="1"/>
      <c r="R9" s="5"/>
      <c r="S9" s="5" t="s">
        <v>248</v>
      </c>
      <c r="T9" s="5"/>
      <c r="U9" s="1"/>
      <c r="V9" s="5" t="s">
        <v>249</v>
      </c>
      <c r="W9" s="5"/>
      <c r="X9" s="5"/>
      <c r="Y9" s="81"/>
      <c r="Z9" s="5"/>
      <c r="AA9" s="5" t="s">
        <v>250</v>
      </c>
      <c r="AB9" s="1" t="s">
        <v>251</v>
      </c>
      <c r="AC9" s="4" t="s">
        <v>252</v>
      </c>
      <c r="AD9" s="1"/>
      <c r="AE9" s="7"/>
      <c r="AF9" s="11" t="s">
        <v>253</v>
      </c>
      <c r="AG9" s="8" t="s">
        <v>253</v>
      </c>
      <c r="AH9" s="8" t="s">
        <v>254</v>
      </c>
      <c r="AI9" s="5" t="s">
        <v>255</v>
      </c>
      <c r="AJ9" s="5" t="s">
        <v>256</v>
      </c>
      <c r="AK9" s="5"/>
      <c r="AL9" s="1"/>
      <c r="AM9" s="3"/>
      <c r="AN9" s="5"/>
      <c r="AO9" s="5"/>
      <c r="AP9" s="5" t="s">
        <v>257</v>
      </c>
      <c r="AQ9" s="5" t="s">
        <v>258</v>
      </c>
      <c r="AR9" s="6" t="s">
        <v>259</v>
      </c>
      <c r="AS9" s="5" t="s">
        <v>260</v>
      </c>
      <c r="AT9" s="5"/>
      <c r="AU9" s="5"/>
      <c r="AV9" s="5"/>
      <c r="AW9" s="5"/>
      <c r="AX9" s="5"/>
      <c r="AY9" s="5" t="s">
        <v>261</v>
      </c>
      <c r="AZ9" s="6"/>
      <c r="BA9" s="5"/>
      <c r="BB9" s="5"/>
      <c r="BC9" s="5" t="s">
        <v>262</v>
      </c>
      <c r="BD9" s="5" t="s">
        <v>263</v>
      </c>
      <c r="BE9" s="5"/>
      <c r="BF9" s="5"/>
      <c r="BG9" s="5" t="s">
        <v>264</v>
      </c>
      <c r="BH9" s="5" t="s">
        <v>265</v>
      </c>
      <c r="BI9" s="5" t="s">
        <v>266</v>
      </c>
      <c r="BJ9" s="5" t="s">
        <v>267</v>
      </c>
      <c r="BK9" s="5" t="s">
        <v>268</v>
      </c>
      <c r="BL9" s="5"/>
      <c r="BM9" s="5"/>
      <c r="BN9" s="15"/>
      <c r="BO9" s="15"/>
      <c r="BP9" s="13"/>
      <c r="BQ9" s="6"/>
      <c r="BR9" s="5"/>
      <c r="BS9" s="17"/>
      <c r="BT9" s="5"/>
      <c r="BU9" s="5"/>
      <c r="BV9" s="5"/>
      <c r="BW9" s="5"/>
      <c r="BX9" s="5" t="s">
        <v>269</v>
      </c>
      <c r="BY9" s="5" t="s">
        <v>270</v>
      </c>
      <c r="BZ9" s="5" t="s">
        <v>271</v>
      </c>
      <c r="CA9" s="5"/>
      <c r="CB9" s="6"/>
      <c r="CC9" s="5"/>
      <c r="CD9" s="5"/>
      <c r="CE9" s="5"/>
      <c r="CF9" s="5"/>
    </row>
    <row r="10" spans="1:84" s="14" customFormat="1" ht="11.25" customHeight="1">
      <c r="A10" s="9" t="s">
        <v>272</v>
      </c>
      <c r="B10" s="9" t="s">
        <v>273</v>
      </c>
      <c r="C10" s="9" t="s">
        <v>274</v>
      </c>
      <c r="D10" s="19">
        <v>1</v>
      </c>
      <c r="E10" s="19">
        <v>2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  <c r="M10" s="19">
        <v>10</v>
      </c>
      <c r="N10" s="19">
        <v>11</v>
      </c>
      <c r="O10" s="19">
        <v>12</v>
      </c>
      <c r="P10" s="19">
        <v>13</v>
      </c>
      <c r="Q10" s="19">
        <v>14</v>
      </c>
      <c r="R10" s="19">
        <v>15</v>
      </c>
      <c r="S10" s="19">
        <v>16</v>
      </c>
      <c r="T10" s="19">
        <v>17</v>
      </c>
      <c r="U10" s="19">
        <v>18</v>
      </c>
      <c r="V10" s="19">
        <v>19</v>
      </c>
      <c r="W10" s="19">
        <v>20</v>
      </c>
      <c r="X10" s="19">
        <v>21</v>
      </c>
      <c r="Y10" s="19">
        <v>22</v>
      </c>
      <c r="Z10" s="19">
        <v>23</v>
      </c>
      <c r="AA10" s="19">
        <v>24</v>
      </c>
      <c r="AB10" s="19">
        <v>25</v>
      </c>
      <c r="AC10" s="19">
        <v>26</v>
      </c>
      <c r="AD10" s="19">
        <v>27</v>
      </c>
      <c r="AE10" s="19">
        <v>28</v>
      </c>
      <c r="AF10" s="19">
        <v>29</v>
      </c>
      <c r="AG10" s="19">
        <v>30</v>
      </c>
      <c r="AH10" s="19">
        <v>31</v>
      </c>
      <c r="AI10" s="19">
        <v>32</v>
      </c>
      <c r="AJ10" s="19">
        <v>33</v>
      </c>
      <c r="AK10" s="19">
        <v>34</v>
      </c>
      <c r="AL10" s="19">
        <v>35</v>
      </c>
      <c r="AM10" s="19">
        <v>36</v>
      </c>
      <c r="AN10" s="19">
        <v>37</v>
      </c>
      <c r="AO10" s="19">
        <v>38</v>
      </c>
      <c r="AP10" s="19">
        <v>39</v>
      </c>
      <c r="AQ10" s="19">
        <v>40</v>
      </c>
      <c r="AR10" s="19">
        <v>41</v>
      </c>
      <c r="AS10" s="19">
        <v>42</v>
      </c>
      <c r="AT10" s="19">
        <v>43</v>
      </c>
      <c r="AU10" s="19">
        <v>44</v>
      </c>
      <c r="AV10" s="19">
        <v>45</v>
      </c>
      <c r="AW10" s="19">
        <v>46</v>
      </c>
      <c r="AX10" s="19">
        <v>47</v>
      </c>
      <c r="AY10" s="19">
        <v>48</v>
      </c>
      <c r="AZ10" s="19">
        <v>49</v>
      </c>
      <c r="BA10" s="19">
        <v>50</v>
      </c>
      <c r="BB10" s="19">
        <v>51</v>
      </c>
      <c r="BC10" s="19">
        <v>52</v>
      </c>
      <c r="BD10" s="19">
        <v>53</v>
      </c>
      <c r="BE10" s="19">
        <v>54</v>
      </c>
      <c r="BF10" s="19">
        <v>55</v>
      </c>
      <c r="BG10" s="19">
        <v>56</v>
      </c>
      <c r="BH10" s="19">
        <v>57</v>
      </c>
      <c r="BI10" s="19">
        <v>58</v>
      </c>
      <c r="BJ10" s="19">
        <v>59</v>
      </c>
      <c r="BK10" s="19">
        <v>60</v>
      </c>
      <c r="BL10" s="19">
        <v>61</v>
      </c>
      <c r="BM10" s="19">
        <v>62</v>
      </c>
      <c r="BN10" s="19">
        <v>63</v>
      </c>
      <c r="BO10" s="19">
        <v>64</v>
      </c>
      <c r="BP10" s="19">
        <v>65</v>
      </c>
      <c r="BQ10" s="19">
        <v>66</v>
      </c>
      <c r="BR10" s="19">
        <v>67</v>
      </c>
      <c r="BS10" s="19">
        <v>68</v>
      </c>
      <c r="BT10" s="19">
        <v>69</v>
      </c>
      <c r="BU10" s="19">
        <v>70</v>
      </c>
      <c r="BV10" s="19" t="s">
        <v>275</v>
      </c>
      <c r="BW10" s="19">
        <v>72</v>
      </c>
      <c r="BX10" s="19">
        <v>73</v>
      </c>
      <c r="BY10" s="19">
        <v>74</v>
      </c>
      <c r="BZ10" s="19">
        <v>75</v>
      </c>
      <c r="CA10" s="19">
        <v>76</v>
      </c>
      <c r="CB10" s="19">
        <v>77</v>
      </c>
      <c r="CC10" s="19">
        <v>78</v>
      </c>
      <c r="CD10" s="19">
        <v>79</v>
      </c>
      <c r="CE10" s="19">
        <v>80</v>
      </c>
      <c r="CF10" s="19">
        <v>81</v>
      </c>
    </row>
    <row r="11" spans="1:84" s="104" customFormat="1" ht="26.25" customHeight="1">
      <c r="A11" s="101"/>
      <c r="B11" s="105" t="s">
        <v>828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</row>
    <row r="12" spans="1:84" s="90" customFormat="1" ht="33" customHeight="1">
      <c r="A12" s="86" t="s">
        <v>277</v>
      </c>
      <c r="B12" s="87" t="s">
        <v>278</v>
      </c>
      <c r="C12" s="88" t="s">
        <v>279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</row>
    <row r="13" spans="1:84" s="90" customFormat="1" ht="21.75" customHeight="1">
      <c r="A13" s="86" t="s">
        <v>281</v>
      </c>
      <c r="B13" s="87" t="s">
        <v>282</v>
      </c>
      <c r="C13" s="88" t="s">
        <v>283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</row>
    <row r="14" spans="1:84" s="95" customFormat="1" ht="11.25" customHeight="1">
      <c r="A14" s="91" t="s">
        <v>284</v>
      </c>
      <c r="B14" s="92" t="s">
        <v>285</v>
      </c>
      <c r="C14" s="93" t="s">
        <v>286</v>
      </c>
      <c r="D14" s="94" t="s">
        <v>287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</row>
    <row r="15" spans="1:84" s="95" customFormat="1" ht="23.25" customHeight="1">
      <c r="A15" s="91" t="s">
        <v>288</v>
      </c>
      <c r="B15" s="92" t="s">
        <v>289</v>
      </c>
      <c r="C15" s="93" t="s">
        <v>290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</row>
    <row r="16" spans="1:84" s="95" customFormat="1" ht="11.25" customHeight="1">
      <c r="A16" s="91" t="s">
        <v>291</v>
      </c>
      <c r="B16" s="92" t="s">
        <v>292</v>
      </c>
      <c r="C16" s="93" t="s">
        <v>293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</row>
    <row r="17" spans="1:84" s="95" customFormat="1" ht="11.25" customHeight="1">
      <c r="A17" s="91" t="s">
        <v>294</v>
      </c>
      <c r="B17" s="92" t="s">
        <v>295</v>
      </c>
      <c r="C17" s="93" t="s">
        <v>296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</row>
    <row r="18" spans="1:84" s="95" customFormat="1" ht="23.25" customHeight="1">
      <c r="A18" s="91" t="s">
        <v>297</v>
      </c>
      <c r="B18" s="92" t="s">
        <v>298</v>
      </c>
      <c r="C18" s="93" t="s">
        <v>299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</row>
    <row r="19" spans="1:84" s="95" customFormat="1" ht="23.25" customHeight="1">
      <c r="A19" s="91" t="s">
        <v>300</v>
      </c>
      <c r="B19" s="92" t="s">
        <v>301</v>
      </c>
      <c r="C19" s="93" t="s">
        <v>302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</row>
    <row r="20" spans="1:84" s="90" customFormat="1" ht="21.75" customHeight="1">
      <c r="A20" s="86" t="s">
        <v>303</v>
      </c>
      <c r="B20" s="87" t="s">
        <v>304</v>
      </c>
      <c r="C20" s="88" t="s">
        <v>305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</row>
    <row r="21" spans="1:84" s="95" customFormat="1" ht="11.25" customHeight="1">
      <c r="A21" s="91" t="s">
        <v>306</v>
      </c>
      <c r="B21" s="92" t="s">
        <v>307</v>
      </c>
      <c r="C21" s="93" t="s">
        <v>308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</row>
    <row r="22" spans="1:84" s="95" customFormat="1" ht="11.25" customHeight="1">
      <c r="A22" s="91" t="s">
        <v>309</v>
      </c>
      <c r="B22" s="92" t="s">
        <v>310</v>
      </c>
      <c r="C22" s="93" t="s">
        <v>311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</row>
    <row r="23" spans="1:84" s="95" customFormat="1" ht="23.25" customHeight="1">
      <c r="A23" s="91" t="s">
        <v>312</v>
      </c>
      <c r="B23" s="92" t="s">
        <v>313</v>
      </c>
      <c r="C23" s="93" t="s">
        <v>314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</row>
    <row r="24" spans="1:84" s="95" customFormat="1" ht="23.25" customHeight="1">
      <c r="A24" s="91" t="s">
        <v>315</v>
      </c>
      <c r="B24" s="92" t="s">
        <v>316</v>
      </c>
      <c r="C24" s="93" t="s">
        <v>317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</row>
    <row r="25" spans="1:84" s="95" customFormat="1" ht="23.25" customHeight="1">
      <c r="A25" s="91" t="s">
        <v>318</v>
      </c>
      <c r="B25" s="92" t="s">
        <v>319</v>
      </c>
      <c r="C25" s="93" t="s">
        <v>320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</row>
    <row r="26" spans="1:84" s="95" customFormat="1" ht="23.25" customHeight="1">
      <c r="A26" s="91" t="s">
        <v>321</v>
      </c>
      <c r="B26" s="92" t="s">
        <v>322</v>
      </c>
      <c r="C26" s="93" t="s">
        <v>323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</row>
    <row r="27" spans="1:84" s="90" customFormat="1" ht="10.5" customHeight="1">
      <c r="A27" s="86" t="s">
        <v>325</v>
      </c>
      <c r="B27" s="87" t="s">
        <v>326</v>
      </c>
      <c r="C27" s="88" t="s">
        <v>327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</row>
    <row r="28" spans="1:84" s="90" customFormat="1" ht="33" customHeight="1">
      <c r="A28" s="86" t="s">
        <v>328</v>
      </c>
      <c r="B28" s="87" t="s">
        <v>329</v>
      </c>
      <c r="C28" s="88" t="s">
        <v>330</v>
      </c>
      <c r="D28" s="89" t="s">
        <v>829</v>
      </c>
      <c r="E28" s="89" t="s">
        <v>830</v>
      </c>
      <c r="F28" s="89" t="s">
        <v>831</v>
      </c>
      <c r="G28" s="89" t="s">
        <v>832</v>
      </c>
      <c r="H28" s="89" t="s">
        <v>833</v>
      </c>
      <c r="I28" s="89"/>
      <c r="J28" s="89" t="s">
        <v>332</v>
      </c>
      <c r="K28" s="89" t="s">
        <v>332</v>
      </c>
      <c r="L28" s="89"/>
      <c r="M28" s="89"/>
      <c r="N28" s="89" t="s">
        <v>834</v>
      </c>
      <c r="O28" s="89" t="s">
        <v>835</v>
      </c>
      <c r="P28" s="89"/>
      <c r="Q28" s="89" t="s">
        <v>334</v>
      </c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 t="s">
        <v>836</v>
      </c>
      <c r="AL28" s="89" t="s">
        <v>337</v>
      </c>
      <c r="AM28" s="89"/>
      <c r="AN28" s="89" t="s">
        <v>338</v>
      </c>
      <c r="AO28" s="89"/>
      <c r="AP28" s="89"/>
      <c r="AQ28" s="89"/>
      <c r="AR28" s="89"/>
      <c r="AS28" s="89" t="s">
        <v>837</v>
      </c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 t="s">
        <v>373</v>
      </c>
      <c r="BG28" s="89"/>
      <c r="BH28" s="89"/>
      <c r="BI28" s="89"/>
      <c r="BJ28" s="89" t="s">
        <v>373</v>
      </c>
      <c r="BK28" s="89"/>
      <c r="BL28" s="89"/>
      <c r="BM28" s="89"/>
      <c r="BN28" s="89" t="s">
        <v>342</v>
      </c>
      <c r="BO28" s="89"/>
      <c r="BP28" s="89" t="s">
        <v>342</v>
      </c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</row>
    <row r="29" spans="1:84" s="90" customFormat="1" ht="10.5" customHeight="1">
      <c r="A29" s="86" t="s">
        <v>343</v>
      </c>
      <c r="B29" s="87" t="s">
        <v>344</v>
      </c>
      <c r="C29" s="88" t="s">
        <v>345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</row>
    <row r="30" spans="1:84" s="90" customFormat="1" ht="21.75" customHeight="1">
      <c r="A30" s="86" t="s">
        <v>346</v>
      </c>
      <c r="B30" s="87" t="s">
        <v>347</v>
      </c>
      <c r="C30" s="88" t="s">
        <v>348</v>
      </c>
      <c r="D30" s="89" t="s">
        <v>466</v>
      </c>
      <c r="E30" s="89" t="s">
        <v>838</v>
      </c>
      <c r="F30" s="89" t="s">
        <v>838</v>
      </c>
      <c r="G30" s="89" t="s">
        <v>838</v>
      </c>
      <c r="H30" s="89" t="s">
        <v>838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</row>
    <row r="31" spans="1:84" s="100" customFormat="1" ht="11.25" customHeight="1">
      <c r="A31" s="96"/>
      <c r="B31" s="97" t="s">
        <v>350</v>
      </c>
      <c r="C31" s="98"/>
      <c r="D31" s="99" t="s">
        <v>466</v>
      </c>
      <c r="E31" s="99" t="s">
        <v>838</v>
      </c>
      <c r="F31" s="99" t="s">
        <v>838</v>
      </c>
      <c r="G31" s="99" t="s">
        <v>838</v>
      </c>
      <c r="H31" s="99" t="s">
        <v>838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</row>
    <row r="32" spans="1:84" s="95" customFormat="1" ht="11.25" customHeight="1">
      <c r="A32" s="91" t="s">
        <v>351</v>
      </c>
      <c r="B32" s="92" t="s">
        <v>352</v>
      </c>
      <c r="C32" s="93" t="s">
        <v>353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</row>
    <row r="33" spans="1:84" s="90" customFormat="1" ht="10.5" customHeight="1">
      <c r="A33" s="86" t="s">
        <v>356</v>
      </c>
      <c r="B33" s="87" t="s">
        <v>357</v>
      </c>
      <c r="C33" s="88" t="s">
        <v>358</v>
      </c>
      <c r="D33" s="89" t="s">
        <v>839</v>
      </c>
      <c r="E33" s="89" t="s">
        <v>840</v>
      </c>
      <c r="F33" s="89" t="s">
        <v>841</v>
      </c>
      <c r="G33" s="89" t="s">
        <v>841</v>
      </c>
      <c r="H33" s="89" t="s">
        <v>842</v>
      </c>
      <c r="I33" s="89"/>
      <c r="J33" s="89" t="s">
        <v>359</v>
      </c>
      <c r="K33" s="89" t="s">
        <v>359</v>
      </c>
      <c r="L33" s="89"/>
      <c r="M33" s="89"/>
      <c r="N33" s="89" t="s">
        <v>360</v>
      </c>
      <c r="O33" s="89" t="s">
        <v>835</v>
      </c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 t="s">
        <v>361</v>
      </c>
      <c r="AL33" s="89" t="s">
        <v>361</v>
      </c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 t="s">
        <v>362</v>
      </c>
      <c r="BO33" s="89"/>
      <c r="BP33" s="89" t="s">
        <v>362</v>
      </c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</row>
    <row r="34" spans="1:84" s="100" customFormat="1" ht="11.25" customHeight="1">
      <c r="A34" s="96"/>
      <c r="B34" s="97" t="s">
        <v>363</v>
      </c>
      <c r="C34" s="98"/>
      <c r="D34" s="99" t="s">
        <v>839</v>
      </c>
      <c r="E34" s="99" t="s">
        <v>840</v>
      </c>
      <c r="F34" s="99" t="s">
        <v>841</v>
      </c>
      <c r="G34" s="99" t="s">
        <v>841</v>
      </c>
      <c r="H34" s="99" t="s">
        <v>842</v>
      </c>
      <c r="I34" s="99"/>
      <c r="J34" s="99" t="s">
        <v>359</v>
      </c>
      <c r="K34" s="99" t="s">
        <v>359</v>
      </c>
      <c r="L34" s="99"/>
      <c r="M34" s="99"/>
      <c r="N34" s="99" t="s">
        <v>360</v>
      </c>
      <c r="O34" s="99" t="s">
        <v>835</v>
      </c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 t="s">
        <v>361</v>
      </c>
      <c r="AL34" s="99" t="s">
        <v>361</v>
      </c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 t="s">
        <v>362</v>
      </c>
      <c r="BO34" s="99"/>
      <c r="BP34" s="99" t="s">
        <v>362</v>
      </c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</row>
    <row r="35" spans="1:84" s="90" customFormat="1" ht="33" customHeight="1">
      <c r="A35" s="86" t="s">
        <v>365</v>
      </c>
      <c r="B35" s="87" t="s">
        <v>366</v>
      </c>
      <c r="C35" s="88" t="s">
        <v>367</v>
      </c>
      <c r="D35" s="89" t="s">
        <v>843</v>
      </c>
      <c r="E35" s="89" t="s">
        <v>844</v>
      </c>
      <c r="F35" s="89" t="s">
        <v>845</v>
      </c>
      <c r="G35" s="89" t="s">
        <v>845</v>
      </c>
      <c r="H35" s="89" t="s">
        <v>846</v>
      </c>
      <c r="I35" s="89"/>
      <c r="J35" s="89" t="s">
        <v>369</v>
      </c>
      <c r="K35" s="89" t="s">
        <v>369</v>
      </c>
      <c r="L35" s="89"/>
      <c r="M35" s="89"/>
      <c r="N35" s="89" t="s">
        <v>370</v>
      </c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 t="s">
        <v>371</v>
      </c>
      <c r="AL35" s="89" t="s">
        <v>372</v>
      </c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 t="s">
        <v>373</v>
      </c>
      <c r="BG35" s="89"/>
      <c r="BH35" s="89"/>
      <c r="BI35" s="89"/>
      <c r="BJ35" s="89" t="s">
        <v>373</v>
      </c>
      <c r="BK35" s="89"/>
      <c r="BL35" s="89"/>
      <c r="BM35" s="89"/>
      <c r="BN35" s="89" t="s">
        <v>374</v>
      </c>
      <c r="BO35" s="89"/>
      <c r="BP35" s="89" t="s">
        <v>374</v>
      </c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</row>
    <row r="36" spans="1:84" s="100" customFormat="1" ht="23.25" customHeight="1">
      <c r="A36" s="96"/>
      <c r="B36" s="97" t="s">
        <v>375</v>
      </c>
      <c r="C36" s="98"/>
      <c r="D36" s="99" t="s">
        <v>847</v>
      </c>
      <c r="E36" s="99" t="s">
        <v>848</v>
      </c>
      <c r="F36" s="99" t="s">
        <v>849</v>
      </c>
      <c r="G36" s="99" t="s">
        <v>849</v>
      </c>
      <c r="H36" s="99" t="s">
        <v>850</v>
      </c>
      <c r="I36" s="99"/>
      <c r="J36" s="99" t="s">
        <v>369</v>
      </c>
      <c r="K36" s="99" t="s">
        <v>369</v>
      </c>
      <c r="L36" s="99"/>
      <c r="M36" s="99"/>
      <c r="N36" s="99" t="s">
        <v>370</v>
      </c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 t="s">
        <v>372</v>
      </c>
      <c r="AL36" s="99" t="s">
        <v>372</v>
      </c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 t="s">
        <v>374</v>
      </c>
      <c r="BO36" s="99"/>
      <c r="BP36" s="99" t="s">
        <v>374</v>
      </c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</row>
    <row r="37" spans="1:84" s="100" customFormat="1" ht="11.25" customHeight="1">
      <c r="A37" s="96"/>
      <c r="B37" s="97" t="s">
        <v>376</v>
      </c>
      <c r="C37" s="98"/>
      <c r="D37" s="99" t="s">
        <v>277</v>
      </c>
      <c r="E37" s="99" t="s">
        <v>373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 t="s">
        <v>373</v>
      </c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 t="s">
        <v>373</v>
      </c>
      <c r="BG37" s="99"/>
      <c r="BH37" s="99"/>
      <c r="BI37" s="99"/>
      <c r="BJ37" s="99" t="s">
        <v>373</v>
      </c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</row>
    <row r="38" spans="1:84" s="100" customFormat="1" ht="11.25" customHeight="1">
      <c r="A38" s="96"/>
      <c r="B38" s="97" t="s">
        <v>377</v>
      </c>
      <c r="C38" s="98"/>
      <c r="D38" s="99" t="s">
        <v>277</v>
      </c>
      <c r="E38" s="99" t="s">
        <v>378</v>
      </c>
      <c r="F38" s="99" t="s">
        <v>378</v>
      </c>
      <c r="G38" s="99" t="s">
        <v>378</v>
      </c>
      <c r="H38" s="99" t="s">
        <v>378</v>
      </c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</row>
    <row r="39" spans="1:84" s="90" customFormat="1" ht="10.5" customHeight="1">
      <c r="A39" s="86" t="s">
        <v>379</v>
      </c>
      <c r="B39" s="87" t="s">
        <v>380</v>
      </c>
      <c r="C39" s="88" t="s">
        <v>381</v>
      </c>
      <c r="D39" s="89" t="s">
        <v>328</v>
      </c>
      <c r="E39" s="89" t="s">
        <v>851</v>
      </c>
      <c r="F39" s="89" t="s">
        <v>851</v>
      </c>
      <c r="G39" s="89" t="s">
        <v>851</v>
      </c>
      <c r="H39" s="89" t="s">
        <v>852</v>
      </c>
      <c r="I39" s="89"/>
      <c r="J39" s="89"/>
      <c r="K39" s="89"/>
      <c r="L39" s="89"/>
      <c r="M39" s="89"/>
      <c r="N39" s="89" t="s">
        <v>383</v>
      </c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</row>
    <row r="40" spans="1:84" s="95" customFormat="1" ht="11.25" customHeight="1">
      <c r="A40" s="91" t="s">
        <v>384</v>
      </c>
      <c r="B40" s="92" t="s">
        <v>385</v>
      </c>
      <c r="C40" s="93" t="s">
        <v>386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</row>
    <row r="41" spans="1:84" s="95" customFormat="1" ht="23.25" customHeight="1">
      <c r="A41" s="91" t="s">
        <v>387</v>
      </c>
      <c r="B41" s="92" t="s">
        <v>388</v>
      </c>
      <c r="C41" s="93" t="s">
        <v>389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</row>
    <row r="42" spans="1:84" s="95" customFormat="1" ht="11.25" customHeight="1">
      <c r="A42" s="91" t="s">
        <v>390</v>
      </c>
      <c r="B42" s="92" t="s">
        <v>391</v>
      </c>
      <c r="C42" s="93" t="s">
        <v>392</v>
      </c>
      <c r="D42" s="94" t="s">
        <v>328</v>
      </c>
      <c r="E42" s="94" t="s">
        <v>851</v>
      </c>
      <c r="F42" s="94" t="s">
        <v>851</v>
      </c>
      <c r="G42" s="94" t="s">
        <v>851</v>
      </c>
      <c r="H42" s="94" t="s">
        <v>852</v>
      </c>
      <c r="I42" s="94"/>
      <c r="J42" s="94"/>
      <c r="K42" s="94"/>
      <c r="L42" s="94"/>
      <c r="M42" s="94"/>
      <c r="N42" s="94" t="s">
        <v>383</v>
      </c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</row>
    <row r="43" spans="1:84" s="100" customFormat="1" ht="11.25" customHeight="1">
      <c r="A43" s="96"/>
      <c r="B43" s="97" t="s">
        <v>393</v>
      </c>
      <c r="C43" s="98"/>
      <c r="D43" s="99" t="s">
        <v>277</v>
      </c>
      <c r="E43" s="99" t="s">
        <v>394</v>
      </c>
      <c r="F43" s="99" t="s">
        <v>394</v>
      </c>
      <c r="G43" s="99" t="s">
        <v>394</v>
      </c>
      <c r="H43" s="99" t="s">
        <v>394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</row>
    <row r="44" spans="1:84" s="100" customFormat="1" ht="11.25" customHeight="1">
      <c r="A44" s="96"/>
      <c r="B44" s="97" t="s">
        <v>398</v>
      </c>
      <c r="C44" s="98"/>
      <c r="D44" s="99" t="s">
        <v>277</v>
      </c>
      <c r="E44" s="99" t="s">
        <v>399</v>
      </c>
      <c r="F44" s="99" t="s">
        <v>399</v>
      </c>
      <c r="G44" s="99" t="s">
        <v>399</v>
      </c>
      <c r="H44" s="99" t="s">
        <v>400</v>
      </c>
      <c r="I44" s="99"/>
      <c r="J44" s="99"/>
      <c r="K44" s="99"/>
      <c r="L44" s="99"/>
      <c r="M44" s="99"/>
      <c r="N44" s="99" t="s">
        <v>383</v>
      </c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</row>
    <row r="45" spans="1:84" s="90" customFormat="1" ht="21.75" customHeight="1">
      <c r="A45" s="86" t="s">
        <v>401</v>
      </c>
      <c r="B45" s="87" t="s">
        <v>402</v>
      </c>
      <c r="C45" s="88" t="s">
        <v>403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</row>
    <row r="46" spans="1:84" s="95" customFormat="1" ht="11.25" customHeight="1">
      <c r="A46" s="91" t="s">
        <v>404</v>
      </c>
      <c r="B46" s="92" t="s">
        <v>405</v>
      </c>
      <c r="C46" s="93" t="s">
        <v>354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</row>
    <row r="47" spans="1:84" s="95" customFormat="1" ht="23.25" customHeight="1">
      <c r="A47" s="91" t="s">
        <v>406</v>
      </c>
      <c r="B47" s="92" t="s">
        <v>388</v>
      </c>
      <c r="C47" s="93" t="s">
        <v>407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</row>
    <row r="48" spans="1:84" s="95" customFormat="1" ht="11.25" customHeight="1">
      <c r="A48" s="91" t="s">
        <v>408</v>
      </c>
      <c r="B48" s="92" t="s">
        <v>409</v>
      </c>
      <c r="C48" s="93" t="s">
        <v>410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</row>
    <row r="49" spans="1:84" s="90" customFormat="1" ht="21.75" customHeight="1">
      <c r="A49" s="86" t="s">
        <v>411</v>
      </c>
      <c r="B49" s="87" t="s">
        <v>412</v>
      </c>
      <c r="C49" s="88" t="s">
        <v>413</v>
      </c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</row>
    <row r="50" spans="1:84" s="95" customFormat="1" ht="11.25" customHeight="1">
      <c r="A50" s="91" t="s">
        <v>414</v>
      </c>
      <c r="B50" s="92" t="s">
        <v>415</v>
      </c>
      <c r="C50" s="93" t="s">
        <v>416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</row>
    <row r="51" spans="1:84" s="95" customFormat="1" ht="23.25" customHeight="1">
      <c r="A51" s="91" t="s">
        <v>417</v>
      </c>
      <c r="B51" s="92" t="s">
        <v>388</v>
      </c>
      <c r="C51" s="93" t="s">
        <v>418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</row>
    <row r="52" spans="1:84" s="95" customFormat="1" ht="11.25" customHeight="1">
      <c r="A52" s="91" t="s">
        <v>419</v>
      </c>
      <c r="B52" s="92" t="s">
        <v>420</v>
      </c>
      <c r="C52" s="93" t="s">
        <v>421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</row>
    <row r="53" spans="1:84" s="90" customFormat="1" ht="10.5" customHeight="1">
      <c r="A53" s="86" t="s">
        <v>422</v>
      </c>
      <c r="B53" s="87" t="s">
        <v>423</v>
      </c>
      <c r="C53" s="88" t="s">
        <v>424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</row>
    <row r="54" spans="1:84" s="95" customFormat="1" ht="11.25" customHeight="1">
      <c r="A54" s="91" t="s">
        <v>425</v>
      </c>
      <c r="B54" s="92" t="s">
        <v>426</v>
      </c>
      <c r="C54" s="93" t="s">
        <v>427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</row>
    <row r="55" spans="1:84" s="95" customFormat="1" ht="11.25" customHeight="1">
      <c r="A55" s="91" t="s">
        <v>428</v>
      </c>
      <c r="B55" s="92" t="s">
        <v>429</v>
      </c>
      <c r="C55" s="93" t="s">
        <v>430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</row>
    <row r="56" spans="1:84" s="95" customFormat="1" ht="11.25" customHeight="1">
      <c r="A56" s="91" t="s">
        <v>431</v>
      </c>
      <c r="B56" s="92" t="s">
        <v>432</v>
      </c>
      <c r="C56" s="93" t="s">
        <v>433</v>
      </c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</row>
    <row r="57" spans="1:84" s="90" customFormat="1" ht="21.75" customHeight="1">
      <c r="A57" s="86" t="s">
        <v>434</v>
      </c>
      <c r="B57" s="87" t="s">
        <v>435</v>
      </c>
      <c r="C57" s="88" t="s">
        <v>436</v>
      </c>
      <c r="D57" s="89" t="s">
        <v>323</v>
      </c>
      <c r="E57" s="89" t="s">
        <v>853</v>
      </c>
      <c r="F57" s="89" t="s">
        <v>334</v>
      </c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 t="s">
        <v>334</v>
      </c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 t="s">
        <v>854</v>
      </c>
      <c r="AL57" s="89"/>
      <c r="AM57" s="89"/>
      <c r="AN57" s="89" t="s">
        <v>338</v>
      </c>
      <c r="AO57" s="89"/>
      <c r="AP57" s="89"/>
      <c r="AQ57" s="89"/>
      <c r="AR57" s="89"/>
      <c r="AS57" s="89" t="s">
        <v>837</v>
      </c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</row>
    <row r="58" spans="1:84" s="100" customFormat="1" ht="11.25" customHeight="1">
      <c r="A58" s="96"/>
      <c r="B58" s="97" t="s">
        <v>437</v>
      </c>
      <c r="C58" s="98"/>
      <c r="D58" s="99" t="s">
        <v>277</v>
      </c>
      <c r="E58" s="99" t="s">
        <v>438</v>
      </c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 t="s">
        <v>438</v>
      </c>
      <c r="AL58" s="99"/>
      <c r="AM58" s="99"/>
      <c r="AN58" s="99" t="s">
        <v>438</v>
      </c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</row>
    <row r="59" spans="1:84" s="100" customFormat="1" ht="11.25" customHeight="1">
      <c r="A59" s="96"/>
      <c r="B59" s="97" t="s">
        <v>439</v>
      </c>
      <c r="C59" s="98"/>
      <c r="D59" s="99" t="s">
        <v>277</v>
      </c>
      <c r="E59" s="99" t="s">
        <v>440</v>
      </c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 t="s">
        <v>440</v>
      </c>
      <c r="AL59" s="99"/>
      <c r="AM59" s="99"/>
      <c r="AN59" s="99"/>
      <c r="AO59" s="99"/>
      <c r="AP59" s="99"/>
      <c r="AQ59" s="99"/>
      <c r="AR59" s="99"/>
      <c r="AS59" s="99" t="s">
        <v>440</v>
      </c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</row>
    <row r="60" spans="1:84" s="100" customFormat="1" ht="11.25" customHeight="1">
      <c r="A60" s="96"/>
      <c r="B60" s="97" t="s">
        <v>441</v>
      </c>
      <c r="C60" s="98"/>
      <c r="D60" s="99" t="s">
        <v>277</v>
      </c>
      <c r="E60" s="99" t="s">
        <v>334</v>
      </c>
      <c r="F60" s="99" t="s">
        <v>334</v>
      </c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 t="s">
        <v>334</v>
      </c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</row>
    <row r="61" spans="1:84" s="100" customFormat="1" ht="11.25" customHeight="1">
      <c r="A61" s="96"/>
      <c r="B61" s="97" t="s">
        <v>442</v>
      </c>
      <c r="C61" s="98"/>
      <c r="D61" s="99" t="s">
        <v>277</v>
      </c>
      <c r="E61" s="99" t="s">
        <v>443</v>
      </c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 t="s">
        <v>443</v>
      </c>
      <c r="AL61" s="99"/>
      <c r="AM61" s="99"/>
      <c r="AN61" s="99"/>
      <c r="AO61" s="99"/>
      <c r="AP61" s="99"/>
      <c r="AQ61" s="99"/>
      <c r="AR61" s="99"/>
      <c r="AS61" s="99" t="s">
        <v>443</v>
      </c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</row>
    <row r="62" spans="1:84" s="100" customFormat="1" ht="11.25" customHeight="1">
      <c r="A62" s="96"/>
      <c r="B62" s="97" t="s">
        <v>444</v>
      </c>
      <c r="C62" s="98"/>
      <c r="D62" s="99" t="s">
        <v>277</v>
      </c>
      <c r="E62" s="99" t="s">
        <v>335</v>
      </c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 t="s">
        <v>335</v>
      </c>
      <c r="AL62" s="99"/>
      <c r="AM62" s="99"/>
      <c r="AN62" s="99" t="s">
        <v>335</v>
      </c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</row>
    <row r="63" spans="1:84" s="100" customFormat="1" ht="11.25" customHeight="1">
      <c r="A63" s="96"/>
      <c r="B63" s="97" t="s">
        <v>445</v>
      </c>
      <c r="C63" s="98"/>
      <c r="D63" s="99" t="s">
        <v>277</v>
      </c>
      <c r="E63" s="99" t="s">
        <v>446</v>
      </c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 t="s">
        <v>446</v>
      </c>
      <c r="AL63" s="99"/>
      <c r="AM63" s="99"/>
      <c r="AN63" s="99"/>
      <c r="AO63" s="99"/>
      <c r="AP63" s="99"/>
      <c r="AQ63" s="99"/>
      <c r="AR63" s="99"/>
      <c r="AS63" s="99" t="s">
        <v>446</v>
      </c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</row>
    <row r="64" spans="1:84" s="100" customFormat="1" ht="11.25" customHeight="1">
      <c r="A64" s="96"/>
      <c r="B64" s="97" t="s">
        <v>447</v>
      </c>
      <c r="C64" s="98"/>
      <c r="D64" s="99" t="s">
        <v>277</v>
      </c>
      <c r="E64" s="99" t="s">
        <v>448</v>
      </c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 t="s">
        <v>448</v>
      </c>
      <c r="AL64" s="99"/>
      <c r="AM64" s="99"/>
      <c r="AN64" s="99"/>
      <c r="AO64" s="99"/>
      <c r="AP64" s="99"/>
      <c r="AQ64" s="99"/>
      <c r="AR64" s="99"/>
      <c r="AS64" s="99" t="s">
        <v>448</v>
      </c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</row>
    <row r="65" spans="1:84" s="100" customFormat="1" ht="11.25" customHeight="1">
      <c r="A65" s="96"/>
      <c r="B65" s="97" t="s">
        <v>449</v>
      </c>
      <c r="C65" s="98"/>
      <c r="D65" s="99" t="s">
        <v>277</v>
      </c>
      <c r="E65" s="99" t="s">
        <v>450</v>
      </c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 t="s">
        <v>450</v>
      </c>
      <c r="AL65" s="99"/>
      <c r="AM65" s="99"/>
      <c r="AN65" s="99"/>
      <c r="AO65" s="99"/>
      <c r="AP65" s="99"/>
      <c r="AQ65" s="99"/>
      <c r="AR65" s="99"/>
      <c r="AS65" s="99" t="s">
        <v>450</v>
      </c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</row>
    <row r="66" spans="1:84" s="100" customFormat="1" ht="11.25" customHeight="1">
      <c r="A66" s="96"/>
      <c r="B66" s="97" t="s">
        <v>451</v>
      </c>
      <c r="C66" s="98"/>
      <c r="D66" s="99" t="s">
        <v>277</v>
      </c>
      <c r="E66" s="99" t="s">
        <v>450</v>
      </c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 t="s">
        <v>450</v>
      </c>
      <c r="AL66" s="99"/>
      <c r="AM66" s="99"/>
      <c r="AN66" s="99"/>
      <c r="AO66" s="99"/>
      <c r="AP66" s="99"/>
      <c r="AQ66" s="99"/>
      <c r="AR66" s="99"/>
      <c r="AS66" s="99" t="s">
        <v>450</v>
      </c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</row>
    <row r="67" spans="1:84" s="100" customFormat="1" ht="11.25" customHeight="1">
      <c r="A67" s="96"/>
      <c r="B67" s="97" t="s">
        <v>452</v>
      </c>
      <c r="C67" s="98"/>
      <c r="D67" s="99" t="s">
        <v>277</v>
      </c>
      <c r="E67" s="99" t="s">
        <v>453</v>
      </c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 t="s">
        <v>453</v>
      </c>
      <c r="AL67" s="99"/>
      <c r="AM67" s="99"/>
      <c r="AN67" s="99"/>
      <c r="AO67" s="99"/>
      <c r="AP67" s="99"/>
      <c r="AQ67" s="99"/>
      <c r="AR67" s="99"/>
      <c r="AS67" s="99" t="s">
        <v>453</v>
      </c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</row>
    <row r="68" spans="1:84" s="100" customFormat="1" ht="11.25" customHeight="1">
      <c r="A68" s="96"/>
      <c r="B68" s="97" t="s">
        <v>454</v>
      </c>
      <c r="C68" s="98"/>
      <c r="D68" s="99" t="s">
        <v>277</v>
      </c>
      <c r="E68" s="99" t="s">
        <v>855</v>
      </c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 t="s">
        <v>855</v>
      </c>
      <c r="AL68" s="99"/>
      <c r="AM68" s="99"/>
      <c r="AN68" s="99"/>
      <c r="AO68" s="99"/>
      <c r="AP68" s="99"/>
      <c r="AQ68" s="99"/>
      <c r="AR68" s="99"/>
      <c r="AS68" s="99" t="s">
        <v>855</v>
      </c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</row>
    <row r="69" spans="1:84" s="100" customFormat="1" ht="11.25" customHeight="1">
      <c r="A69" s="96"/>
      <c r="B69" s="97" t="s">
        <v>455</v>
      </c>
      <c r="C69" s="98"/>
      <c r="D69" s="99" t="s">
        <v>277</v>
      </c>
      <c r="E69" s="99" t="s">
        <v>456</v>
      </c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 t="s">
        <v>456</v>
      </c>
      <c r="AL69" s="99"/>
      <c r="AM69" s="99"/>
      <c r="AN69" s="99"/>
      <c r="AO69" s="99"/>
      <c r="AP69" s="99"/>
      <c r="AQ69" s="99"/>
      <c r="AR69" s="99"/>
      <c r="AS69" s="99" t="s">
        <v>456</v>
      </c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</row>
    <row r="70" spans="1:84" s="100" customFormat="1" ht="11.25" customHeight="1">
      <c r="A70" s="96"/>
      <c r="B70" s="97" t="s">
        <v>457</v>
      </c>
      <c r="C70" s="98"/>
      <c r="D70" s="99" t="s">
        <v>277</v>
      </c>
      <c r="E70" s="99" t="s">
        <v>458</v>
      </c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 t="s">
        <v>458</v>
      </c>
      <c r="AL70" s="99"/>
      <c r="AM70" s="99"/>
      <c r="AN70" s="99" t="s">
        <v>458</v>
      </c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</row>
    <row r="71" spans="1:84" s="100" customFormat="1" ht="11.25" customHeight="1">
      <c r="A71" s="96"/>
      <c r="B71" s="97" t="s">
        <v>459</v>
      </c>
      <c r="C71" s="98"/>
      <c r="D71" s="99" t="s">
        <v>277</v>
      </c>
      <c r="E71" s="99" t="s">
        <v>460</v>
      </c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 t="s">
        <v>460</v>
      </c>
      <c r="AL71" s="99"/>
      <c r="AM71" s="99"/>
      <c r="AN71" s="99"/>
      <c r="AO71" s="99"/>
      <c r="AP71" s="99"/>
      <c r="AQ71" s="99"/>
      <c r="AR71" s="99"/>
      <c r="AS71" s="99" t="s">
        <v>460</v>
      </c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</row>
    <row r="72" spans="1:84" s="100" customFormat="1" ht="11.25" customHeight="1">
      <c r="A72" s="96"/>
      <c r="B72" s="97" t="s">
        <v>461</v>
      </c>
      <c r="C72" s="98"/>
      <c r="D72" s="99" t="s">
        <v>277</v>
      </c>
      <c r="E72" s="99" t="s">
        <v>462</v>
      </c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 t="s">
        <v>462</v>
      </c>
      <c r="AL72" s="99"/>
      <c r="AM72" s="99"/>
      <c r="AN72" s="99"/>
      <c r="AO72" s="99"/>
      <c r="AP72" s="99"/>
      <c r="AQ72" s="99"/>
      <c r="AR72" s="99"/>
      <c r="AS72" s="99" t="s">
        <v>462</v>
      </c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</row>
    <row r="73" spans="1:84" s="90" customFormat="1" ht="21.75" customHeight="1">
      <c r="A73" s="86" t="s">
        <v>463</v>
      </c>
      <c r="B73" s="87" t="s">
        <v>464</v>
      </c>
      <c r="C73" s="88" t="s">
        <v>465</v>
      </c>
      <c r="D73" s="89" t="s">
        <v>287</v>
      </c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</row>
    <row r="74" spans="1:84" s="90" customFormat="1" ht="33" customHeight="1">
      <c r="A74" s="86" t="s">
        <v>466</v>
      </c>
      <c r="B74" s="87" t="s">
        <v>467</v>
      </c>
      <c r="C74" s="88" t="s">
        <v>468</v>
      </c>
      <c r="D74" s="89" t="s">
        <v>311</v>
      </c>
      <c r="E74" s="89" t="s">
        <v>856</v>
      </c>
      <c r="F74" s="89" t="s">
        <v>857</v>
      </c>
      <c r="G74" s="89" t="s">
        <v>857</v>
      </c>
      <c r="H74" s="89" t="s">
        <v>858</v>
      </c>
      <c r="I74" s="89"/>
      <c r="J74" s="89" t="s">
        <v>495</v>
      </c>
      <c r="K74" s="89" t="s">
        <v>495</v>
      </c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 t="s">
        <v>471</v>
      </c>
      <c r="Y74" s="89" t="s">
        <v>471</v>
      </c>
      <c r="Z74" s="89" t="s">
        <v>471</v>
      </c>
      <c r="AA74" s="89"/>
      <c r="AB74" s="89"/>
      <c r="AC74" s="89"/>
      <c r="AD74" s="89"/>
      <c r="AE74" s="89"/>
      <c r="AF74" s="89" t="s">
        <v>471</v>
      </c>
      <c r="AG74" s="89"/>
      <c r="AH74" s="89"/>
      <c r="AI74" s="89" t="s">
        <v>471</v>
      </c>
      <c r="AJ74" s="89"/>
      <c r="AK74" s="89" t="s">
        <v>859</v>
      </c>
      <c r="AL74" s="89"/>
      <c r="AM74" s="89"/>
      <c r="AN74" s="89"/>
      <c r="AO74" s="89"/>
      <c r="AP74" s="89"/>
      <c r="AQ74" s="89"/>
      <c r="AR74" s="89"/>
      <c r="AS74" s="89" t="s">
        <v>860</v>
      </c>
      <c r="AT74" s="89" t="s">
        <v>861</v>
      </c>
      <c r="AU74" s="89" t="s">
        <v>476</v>
      </c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 t="s">
        <v>477</v>
      </c>
      <c r="BG74" s="89" t="s">
        <v>477</v>
      </c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</row>
    <row r="75" spans="1:84" s="95" customFormat="1" ht="23.25" customHeight="1">
      <c r="A75" s="91" t="s">
        <v>480</v>
      </c>
      <c r="B75" s="92" t="s">
        <v>481</v>
      </c>
      <c r="C75" s="93" t="s">
        <v>482</v>
      </c>
      <c r="D75" s="94" t="s">
        <v>277</v>
      </c>
      <c r="E75" s="94" t="s">
        <v>483</v>
      </c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 t="s">
        <v>483</v>
      </c>
      <c r="AL75" s="94"/>
      <c r="AM75" s="94"/>
      <c r="AN75" s="94"/>
      <c r="AO75" s="94"/>
      <c r="AP75" s="94"/>
      <c r="AQ75" s="94"/>
      <c r="AR75" s="94"/>
      <c r="AS75" s="94"/>
      <c r="AT75" s="94" t="s">
        <v>483</v>
      </c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</row>
    <row r="76" spans="1:84" s="100" customFormat="1" ht="11.25" customHeight="1">
      <c r="A76" s="96"/>
      <c r="B76" s="97" t="s">
        <v>484</v>
      </c>
      <c r="C76" s="98"/>
      <c r="D76" s="99" t="s">
        <v>277</v>
      </c>
      <c r="E76" s="99" t="s">
        <v>483</v>
      </c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 t="s">
        <v>483</v>
      </c>
      <c r="AL76" s="99"/>
      <c r="AM76" s="99"/>
      <c r="AN76" s="99"/>
      <c r="AO76" s="99"/>
      <c r="AP76" s="99"/>
      <c r="AQ76" s="99"/>
      <c r="AR76" s="99"/>
      <c r="AS76" s="99"/>
      <c r="AT76" s="99" t="s">
        <v>483</v>
      </c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</row>
    <row r="77" spans="1:84" s="95" customFormat="1" ht="11.25" customHeight="1">
      <c r="A77" s="91" t="s">
        <v>485</v>
      </c>
      <c r="B77" s="92" t="s">
        <v>486</v>
      </c>
      <c r="C77" s="93" t="s">
        <v>487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</row>
    <row r="78" spans="1:84" s="95" customFormat="1" ht="11.25" customHeight="1">
      <c r="A78" s="91" t="s">
        <v>488</v>
      </c>
      <c r="B78" s="92" t="s">
        <v>489</v>
      </c>
      <c r="C78" s="93" t="s">
        <v>490</v>
      </c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</row>
    <row r="79" spans="1:84" s="95" customFormat="1" ht="11.25" customHeight="1">
      <c r="A79" s="91" t="s">
        <v>491</v>
      </c>
      <c r="B79" s="92" t="s">
        <v>492</v>
      </c>
      <c r="C79" s="93" t="s">
        <v>493</v>
      </c>
      <c r="D79" s="94"/>
      <c r="E79" s="94" t="s">
        <v>497</v>
      </c>
      <c r="F79" s="94" t="s">
        <v>494</v>
      </c>
      <c r="G79" s="94" t="s">
        <v>494</v>
      </c>
      <c r="H79" s="94" t="s">
        <v>483</v>
      </c>
      <c r="I79" s="94"/>
      <c r="J79" s="94" t="s">
        <v>495</v>
      </c>
      <c r="K79" s="94" t="s">
        <v>495</v>
      </c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 t="s">
        <v>364</v>
      </c>
      <c r="AL79" s="94"/>
      <c r="AM79" s="94"/>
      <c r="AN79" s="94"/>
      <c r="AO79" s="94"/>
      <c r="AP79" s="94"/>
      <c r="AQ79" s="94"/>
      <c r="AR79" s="94"/>
      <c r="AS79" s="94"/>
      <c r="AT79" s="94" t="s">
        <v>498</v>
      </c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 t="s">
        <v>477</v>
      </c>
      <c r="BG79" s="94" t="s">
        <v>477</v>
      </c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</row>
    <row r="80" spans="1:84" s="100" customFormat="1" ht="11.25" customHeight="1">
      <c r="A80" s="96"/>
      <c r="B80" s="97" t="s">
        <v>496</v>
      </c>
      <c r="C80" s="98"/>
      <c r="D80" s="99"/>
      <c r="E80" s="99" t="s">
        <v>497</v>
      </c>
      <c r="F80" s="99" t="s">
        <v>494</v>
      </c>
      <c r="G80" s="99" t="s">
        <v>494</v>
      </c>
      <c r="H80" s="99" t="s">
        <v>483</v>
      </c>
      <c r="I80" s="99"/>
      <c r="J80" s="99" t="s">
        <v>495</v>
      </c>
      <c r="K80" s="99" t="s">
        <v>495</v>
      </c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 t="s">
        <v>364</v>
      </c>
      <c r="AL80" s="99"/>
      <c r="AM80" s="99"/>
      <c r="AN80" s="99"/>
      <c r="AO80" s="99"/>
      <c r="AP80" s="99"/>
      <c r="AQ80" s="99"/>
      <c r="AR80" s="99"/>
      <c r="AS80" s="99"/>
      <c r="AT80" s="99" t="s">
        <v>498</v>
      </c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 t="s">
        <v>477</v>
      </c>
      <c r="BG80" s="99" t="s">
        <v>477</v>
      </c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</row>
    <row r="81" spans="1:84" s="95" customFormat="1" ht="23.25" customHeight="1">
      <c r="A81" s="91" t="s">
        <v>499</v>
      </c>
      <c r="B81" s="92" t="s">
        <v>500</v>
      </c>
      <c r="C81" s="93" t="s">
        <v>501</v>
      </c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</row>
    <row r="82" spans="1:84" s="95" customFormat="1" ht="11.25" customHeight="1">
      <c r="A82" s="91" t="s">
        <v>502</v>
      </c>
      <c r="B82" s="92" t="s">
        <v>503</v>
      </c>
      <c r="C82" s="93" t="s">
        <v>504</v>
      </c>
      <c r="D82" s="94" t="s">
        <v>277</v>
      </c>
      <c r="E82" s="94" t="s">
        <v>505</v>
      </c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 t="s">
        <v>505</v>
      </c>
      <c r="AL82" s="94"/>
      <c r="AM82" s="94"/>
      <c r="AN82" s="94"/>
      <c r="AO82" s="94"/>
      <c r="AP82" s="94"/>
      <c r="AQ82" s="94"/>
      <c r="AR82" s="94"/>
      <c r="AS82" s="94"/>
      <c r="AT82" s="94" t="s">
        <v>505</v>
      </c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</row>
    <row r="83" spans="1:84" s="100" customFormat="1" ht="11.25" customHeight="1">
      <c r="A83" s="96"/>
      <c r="B83" s="97" t="s">
        <v>506</v>
      </c>
      <c r="C83" s="98"/>
      <c r="D83" s="99" t="s">
        <v>277</v>
      </c>
      <c r="E83" s="99" t="s">
        <v>505</v>
      </c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 t="s">
        <v>505</v>
      </c>
      <c r="AL83" s="99"/>
      <c r="AM83" s="99"/>
      <c r="AN83" s="99"/>
      <c r="AO83" s="99"/>
      <c r="AP83" s="99"/>
      <c r="AQ83" s="99"/>
      <c r="AR83" s="99"/>
      <c r="AS83" s="99"/>
      <c r="AT83" s="99" t="s">
        <v>505</v>
      </c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</row>
    <row r="84" spans="1:84" s="95" customFormat="1" ht="11.25" customHeight="1">
      <c r="A84" s="91" t="s">
        <v>507</v>
      </c>
      <c r="B84" s="92" t="s">
        <v>508</v>
      </c>
      <c r="C84" s="93" t="s">
        <v>509</v>
      </c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</row>
    <row r="85" spans="1:84" s="95" customFormat="1" ht="11.25" customHeight="1">
      <c r="A85" s="91" t="s">
        <v>510</v>
      </c>
      <c r="B85" s="92" t="s">
        <v>511</v>
      </c>
      <c r="C85" s="93" t="s">
        <v>512</v>
      </c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</row>
    <row r="86" spans="1:84" s="95" customFormat="1" ht="11.25" customHeight="1">
      <c r="A86" s="91" t="s">
        <v>515</v>
      </c>
      <c r="B86" s="92" t="s">
        <v>516</v>
      </c>
      <c r="C86" s="93" t="s">
        <v>517</v>
      </c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</row>
    <row r="87" spans="1:84" s="95" customFormat="1" ht="11.25" customHeight="1">
      <c r="A87" s="91" t="s">
        <v>518</v>
      </c>
      <c r="B87" s="92" t="s">
        <v>519</v>
      </c>
      <c r="C87" s="93" t="s">
        <v>520</v>
      </c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</row>
    <row r="88" spans="1:84" s="95" customFormat="1" ht="11.25" customHeight="1">
      <c r="A88" s="91" t="s">
        <v>521</v>
      </c>
      <c r="B88" s="92" t="s">
        <v>522</v>
      </c>
      <c r="C88" s="93" t="s">
        <v>523</v>
      </c>
      <c r="D88" s="94" t="s">
        <v>552</v>
      </c>
      <c r="E88" s="94" t="s">
        <v>862</v>
      </c>
      <c r="F88" s="94" t="s">
        <v>525</v>
      </c>
      <c r="G88" s="94" t="s">
        <v>525</v>
      </c>
      <c r="H88" s="94" t="s">
        <v>525</v>
      </c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 t="s">
        <v>863</v>
      </c>
      <c r="AL88" s="94"/>
      <c r="AM88" s="94"/>
      <c r="AN88" s="94"/>
      <c r="AO88" s="94"/>
      <c r="AP88" s="94"/>
      <c r="AQ88" s="94"/>
      <c r="AR88" s="94"/>
      <c r="AS88" s="94" t="s">
        <v>863</v>
      </c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</row>
    <row r="89" spans="1:84" s="100" customFormat="1" ht="11.25" customHeight="1">
      <c r="A89" s="96"/>
      <c r="B89" s="97" t="s">
        <v>526</v>
      </c>
      <c r="C89" s="98"/>
      <c r="D89" s="99" t="s">
        <v>277</v>
      </c>
      <c r="E89" s="99" t="s">
        <v>527</v>
      </c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 t="s">
        <v>527</v>
      </c>
      <c r="AL89" s="99"/>
      <c r="AM89" s="99"/>
      <c r="AN89" s="99"/>
      <c r="AO89" s="99"/>
      <c r="AP89" s="99"/>
      <c r="AQ89" s="99"/>
      <c r="AR89" s="99"/>
      <c r="AS89" s="99" t="s">
        <v>527</v>
      </c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</row>
    <row r="90" spans="1:84" s="100" customFormat="1" ht="23.25" customHeight="1">
      <c r="A90" s="96"/>
      <c r="B90" s="97" t="s">
        <v>528</v>
      </c>
      <c r="C90" s="98"/>
      <c r="D90" s="99" t="s">
        <v>277</v>
      </c>
      <c r="E90" s="99" t="s">
        <v>529</v>
      </c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 t="s">
        <v>529</v>
      </c>
      <c r="AL90" s="99"/>
      <c r="AM90" s="99"/>
      <c r="AN90" s="99"/>
      <c r="AO90" s="99"/>
      <c r="AP90" s="99"/>
      <c r="AQ90" s="99"/>
      <c r="AR90" s="99"/>
      <c r="AS90" s="99" t="s">
        <v>529</v>
      </c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</row>
    <row r="91" spans="1:84" s="100" customFormat="1" ht="11.25" customHeight="1">
      <c r="A91" s="96"/>
      <c r="B91" s="97" t="s">
        <v>530</v>
      </c>
      <c r="C91" s="98"/>
      <c r="D91" s="99" t="s">
        <v>277</v>
      </c>
      <c r="E91" s="99" t="s">
        <v>531</v>
      </c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 t="s">
        <v>531</v>
      </c>
      <c r="AL91" s="99"/>
      <c r="AM91" s="99"/>
      <c r="AN91" s="99"/>
      <c r="AO91" s="99"/>
      <c r="AP91" s="99"/>
      <c r="AQ91" s="99"/>
      <c r="AR91" s="99"/>
      <c r="AS91" s="99" t="s">
        <v>531</v>
      </c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</row>
    <row r="92" spans="1:84" s="100" customFormat="1" ht="11.25" customHeight="1">
      <c r="A92" s="96"/>
      <c r="B92" s="97" t="s">
        <v>532</v>
      </c>
      <c r="C92" s="98"/>
      <c r="D92" s="99" t="s">
        <v>277</v>
      </c>
      <c r="E92" s="99" t="s">
        <v>533</v>
      </c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 t="s">
        <v>533</v>
      </c>
      <c r="AL92" s="99"/>
      <c r="AM92" s="99"/>
      <c r="AN92" s="99"/>
      <c r="AO92" s="99"/>
      <c r="AP92" s="99"/>
      <c r="AQ92" s="99"/>
      <c r="AR92" s="99"/>
      <c r="AS92" s="99" t="s">
        <v>533</v>
      </c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</row>
    <row r="93" spans="1:84" s="100" customFormat="1" ht="11.25" customHeight="1">
      <c r="A93" s="96"/>
      <c r="B93" s="97" t="s">
        <v>534</v>
      </c>
      <c r="C93" s="98"/>
      <c r="D93" s="99" t="s">
        <v>277</v>
      </c>
      <c r="E93" s="99" t="s">
        <v>525</v>
      </c>
      <c r="F93" s="99" t="s">
        <v>525</v>
      </c>
      <c r="G93" s="99" t="s">
        <v>525</v>
      </c>
      <c r="H93" s="99" t="s">
        <v>525</v>
      </c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</row>
    <row r="94" spans="1:84" s="95" customFormat="1" ht="11.25" customHeight="1">
      <c r="A94" s="91" t="s">
        <v>535</v>
      </c>
      <c r="B94" s="92" t="s">
        <v>536</v>
      </c>
      <c r="C94" s="93" t="s">
        <v>537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</row>
    <row r="95" spans="1:84" s="95" customFormat="1" ht="11.25" customHeight="1">
      <c r="A95" s="91" t="s">
        <v>538</v>
      </c>
      <c r="B95" s="92" t="s">
        <v>539</v>
      </c>
      <c r="C95" s="93" t="s">
        <v>540</v>
      </c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</row>
    <row r="96" spans="1:84" s="95" customFormat="1" ht="11.25" customHeight="1">
      <c r="A96" s="91" t="s">
        <v>541</v>
      </c>
      <c r="B96" s="92" t="s">
        <v>542</v>
      </c>
      <c r="C96" s="93" t="s">
        <v>543</v>
      </c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</row>
    <row r="97" spans="1:84" s="95" customFormat="1" ht="11.25" customHeight="1">
      <c r="A97" s="91" t="s">
        <v>544</v>
      </c>
      <c r="B97" s="92" t="s">
        <v>545</v>
      </c>
      <c r="C97" s="93" t="s">
        <v>546</v>
      </c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</row>
    <row r="98" spans="1:84" s="95" customFormat="1" ht="11.25" customHeight="1">
      <c r="A98" s="91" t="s">
        <v>547</v>
      </c>
      <c r="B98" s="92" t="s">
        <v>548</v>
      </c>
      <c r="C98" s="93" t="s">
        <v>396</v>
      </c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</row>
    <row r="99" spans="1:84" s="95" customFormat="1" ht="11.25" customHeight="1">
      <c r="A99" s="91" t="s">
        <v>549</v>
      </c>
      <c r="B99" s="92" t="s">
        <v>550</v>
      </c>
      <c r="C99" s="93" t="s">
        <v>551</v>
      </c>
      <c r="D99" s="94" t="s">
        <v>562</v>
      </c>
      <c r="E99" s="94" t="s">
        <v>864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 t="s">
        <v>471</v>
      </c>
      <c r="Y99" s="94" t="s">
        <v>471</v>
      </c>
      <c r="Z99" s="94" t="s">
        <v>471</v>
      </c>
      <c r="AA99" s="94"/>
      <c r="AB99" s="94"/>
      <c r="AC99" s="94"/>
      <c r="AD99" s="94"/>
      <c r="AE99" s="94"/>
      <c r="AF99" s="94" t="s">
        <v>471</v>
      </c>
      <c r="AG99" s="94"/>
      <c r="AH99" s="94"/>
      <c r="AI99" s="94" t="s">
        <v>471</v>
      </c>
      <c r="AJ99" s="94"/>
      <c r="AK99" s="94" t="s">
        <v>553</v>
      </c>
      <c r="AL99" s="94"/>
      <c r="AM99" s="94"/>
      <c r="AN99" s="94"/>
      <c r="AO99" s="94"/>
      <c r="AP99" s="94"/>
      <c r="AQ99" s="94"/>
      <c r="AR99" s="94"/>
      <c r="AS99" s="94" t="s">
        <v>554</v>
      </c>
      <c r="AT99" s="94"/>
      <c r="AU99" s="94" t="s">
        <v>476</v>
      </c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</row>
    <row r="100" spans="1:84" s="100" customFormat="1" ht="23.25" customHeight="1">
      <c r="A100" s="96"/>
      <c r="B100" s="97" t="s">
        <v>914</v>
      </c>
      <c r="C100" s="98"/>
      <c r="D100" s="99" t="s">
        <v>277</v>
      </c>
      <c r="E100" s="99" t="s">
        <v>438</v>
      </c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 t="s">
        <v>438</v>
      </c>
      <c r="AL100" s="99"/>
      <c r="AM100" s="99"/>
      <c r="AN100" s="99"/>
      <c r="AO100" s="99"/>
      <c r="AP100" s="99"/>
      <c r="AQ100" s="99"/>
      <c r="AR100" s="99"/>
      <c r="AS100" s="99" t="s">
        <v>438</v>
      </c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</row>
    <row r="101" spans="1:84" s="100" customFormat="1" ht="11.25" customHeight="1">
      <c r="A101" s="96"/>
      <c r="B101" s="97" t="s">
        <v>555</v>
      </c>
      <c r="C101" s="98"/>
      <c r="D101" s="99" t="s">
        <v>277</v>
      </c>
      <c r="E101" s="99" t="s">
        <v>556</v>
      </c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 t="s">
        <v>556</v>
      </c>
      <c r="AL101" s="99"/>
      <c r="AM101" s="99"/>
      <c r="AN101" s="99"/>
      <c r="AO101" s="99"/>
      <c r="AP101" s="99"/>
      <c r="AQ101" s="99"/>
      <c r="AR101" s="99"/>
      <c r="AS101" s="99" t="s">
        <v>556</v>
      </c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</row>
    <row r="102" spans="1:84" s="100" customFormat="1" ht="11.25" customHeight="1">
      <c r="A102" s="96"/>
      <c r="B102" s="97" t="s">
        <v>558</v>
      </c>
      <c r="C102" s="98"/>
      <c r="D102" s="99" t="s">
        <v>277</v>
      </c>
      <c r="E102" s="99" t="s">
        <v>476</v>
      </c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 t="s">
        <v>476</v>
      </c>
      <c r="AL102" s="99"/>
      <c r="AM102" s="99"/>
      <c r="AN102" s="99"/>
      <c r="AO102" s="99"/>
      <c r="AP102" s="99"/>
      <c r="AQ102" s="99"/>
      <c r="AR102" s="99"/>
      <c r="AS102" s="99"/>
      <c r="AT102" s="99"/>
      <c r="AU102" s="99" t="s">
        <v>476</v>
      </c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</row>
    <row r="103" spans="1:84" s="100" customFormat="1" ht="23.25" customHeight="1">
      <c r="A103" s="96"/>
      <c r="B103" s="97" t="s">
        <v>559</v>
      </c>
      <c r="C103" s="98"/>
      <c r="D103" s="99" t="s">
        <v>277</v>
      </c>
      <c r="E103" s="99" t="s">
        <v>560</v>
      </c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 t="s">
        <v>471</v>
      </c>
      <c r="Y103" s="99" t="s">
        <v>471</v>
      </c>
      <c r="Z103" s="99" t="s">
        <v>471</v>
      </c>
      <c r="AA103" s="99"/>
      <c r="AB103" s="99"/>
      <c r="AC103" s="99"/>
      <c r="AD103" s="99"/>
      <c r="AE103" s="99"/>
      <c r="AF103" s="99" t="s">
        <v>471</v>
      </c>
      <c r="AG103" s="99"/>
      <c r="AH103" s="99"/>
      <c r="AI103" s="99" t="s">
        <v>471</v>
      </c>
      <c r="AJ103" s="99"/>
      <c r="AK103" s="99" t="s">
        <v>561</v>
      </c>
      <c r="AL103" s="99"/>
      <c r="AM103" s="99"/>
      <c r="AN103" s="99"/>
      <c r="AO103" s="99"/>
      <c r="AP103" s="99"/>
      <c r="AQ103" s="99"/>
      <c r="AR103" s="99"/>
      <c r="AS103" s="99" t="s">
        <v>561</v>
      </c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</row>
    <row r="104" spans="1:84" s="90" customFormat="1" ht="21.75" customHeight="1">
      <c r="A104" s="86" t="s">
        <v>562</v>
      </c>
      <c r="B104" s="87" t="s">
        <v>563</v>
      </c>
      <c r="C104" s="88" t="s">
        <v>564</v>
      </c>
      <c r="D104" s="89" t="s">
        <v>552</v>
      </c>
      <c r="E104" s="89" t="s">
        <v>865</v>
      </c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 t="s">
        <v>865</v>
      </c>
      <c r="AL104" s="89"/>
      <c r="AM104" s="89"/>
      <c r="AN104" s="89" t="s">
        <v>565</v>
      </c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 t="s">
        <v>866</v>
      </c>
      <c r="BB104" s="89"/>
      <c r="BC104" s="89"/>
      <c r="BD104" s="89" t="s">
        <v>866</v>
      </c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</row>
    <row r="105" spans="1:84" s="95" customFormat="1" ht="11.25" customHeight="1">
      <c r="A105" s="91" t="s">
        <v>567</v>
      </c>
      <c r="B105" s="92" t="s">
        <v>568</v>
      </c>
      <c r="C105" s="93" t="s">
        <v>569</v>
      </c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</row>
    <row r="106" spans="1:84" s="95" customFormat="1" ht="23.25" customHeight="1">
      <c r="A106" s="91" t="s">
        <v>570</v>
      </c>
      <c r="B106" s="92" t="s">
        <v>571</v>
      </c>
      <c r="C106" s="93" t="s">
        <v>572</v>
      </c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</row>
    <row r="107" spans="1:84" s="95" customFormat="1" ht="23.25" customHeight="1">
      <c r="A107" s="91" t="s">
        <v>573</v>
      </c>
      <c r="B107" s="92" t="s">
        <v>574</v>
      </c>
      <c r="C107" s="93" t="s">
        <v>575</v>
      </c>
      <c r="D107" s="94" t="s">
        <v>277</v>
      </c>
      <c r="E107" s="94" t="s">
        <v>866</v>
      </c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 t="s">
        <v>866</v>
      </c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 t="s">
        <v>866</v>
      </c>
      <c r="BB107" s="94"/>
      <c r="BC107" s="94"/>
      <c r="BD107" s="94" t="s">
        <v>866</v>
      </c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</row>
    <row r="108" spans="1:84" s="100" customFormat="1" ht="23.25" customHeight="1">
      <c r="A108" s="96"/>
      <c r="B108" s="97" t="s">
        <v>576</v>
      </c>
      <c r="C108" s="98"/>
      <c r="D108" s="99" t="s">
        <v>277</v>
      </c>
      <c r="E108" s="99" t="s">
        <v>866</v>
      </c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 t="s">
        <v>866</v>
      </c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 t="s">
        <v>866</v>
      </c>
      <c r="BB108" s="99"/>
      <c r="BC108" s="99"/>
      <c r="BD108" s="99" t="s">
        <v>866</v>
      </c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</row>
    <row r="109" spans="1:84" s="95" customFormat="1" ht="23.25" customHeight="1">
      <c r="A109" s="91" t="s">
        <v>577</v>
      </c>
      <c r="B109" s="92" t="s">
        <v>578</v>
      </c>
      <c r="C109" s="93" t="s">
        <v>579</v>
      </c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</row>
    <row r="110" spans="1:84" s="95" customFormat="1" ht="35.25" customHeight="1">
      <c r="A110" s="91" t="s">
        <v>580</v>
      </c>
      <c r="B110" s="92" t="s">
        <v>581</v>
      </c>
      <c r="C110" s="93" t="s">
        <v>582</v>
      </c>
      <c r="D110" s="94" t="s">
        <v>328</v>
      </c>
      <c r="E110" s="94" t="s">
        <v>440</v>
      </c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 t="s">
        <v>440</v>
      </c>
      <c r="AL110" s="94"/>
      <c r="AM110" s="94"/>
      <c r="AN110" s="94" t="s">
        <v>440</v>
      </c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</row>
    <row r="111" spans="1:84" s="100" customFormat="1" ht="23.25" customHeight="1">
      <c r="A111" s="96"/>
      <c r="B111" s="97" t="s">
        <v>583</v>
      </c>
      <c r="C111" s="98"/>
      <c r="D111" s="99" t="s">
        <v>277</v>
      </c>
      <c r="E111" s="99" t="s">
        <v>479</v>
      </c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 t="s">
        <v>479</v>
      </c>
      <c r="AL111" s="99"/>
      <c r="AM111" s="99"/>
      <c r="AN111" s="99" t="s">
        <v>479</v>
      </c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</row>
    <row r="112" spans="1:84" s="100" customFormat="1" ht="11.25" customHeight="1">
      <c r="A112" s="96"/>
      <c r="B112" s="97" t="s">
        <v>584</v>
      </c>
      <c r="C112" s="98"/>
      <c r="D112" s="99" t="s">
        <v>277</v>
      </c>
      <c r="E112" s="99" t="s">
        <v>585</v>
      </c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 t="s">
        <v>585</v>
      </c>
      <c r="AL112" s="99"/>
      <c r="AM112" s="99"/>
      <c r="AN112" s="99" t="s">
        <v>585</v>
      </c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</row>
    <row r="113" spans="1:84" s="95" customFormat="1" ht="11.25" customHeight="1">
      <c r="A113" s="91" t="s">
        <v>586</v>
      </c>
      <c r="B113" s="92" t="s">
        <v>587</v>
      </c>
      <c r="C113" s="93" t="s">
        <v>588</v>
      </c>
      <c r="D113" s="94" t="s">
        <v>328</v>
      </c>
      <c r="E113" s="94" t="s">
        <v>589</v>
      </c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 t="s">
        <v>589</v>
      </c>
      <c r="AL113" s="94"/>
      <c r="AM113" s="94"/>
      <c r="AN113" s="94" t="s">
        <v>589</v>
      </c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/>
    </row>
    <row r="114" spans="1:84" s="100" customFormat="1" ht="11.25" customHeight="1">
      <c r="A114" s="96"/>
      <c r="B114" s="97" t="s">
        <v>590</v>
      </c>
      <c r="C114" s="98"/>
      <c r="D114" s="99" t="s">
        <v>277</v>
      </c>
      <c r="E114" s="99" t="s">
        <v>591</v>
      </c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 t="s">
        <v>591</v>
      </c>
      <c r="AL114" s="99"/>
      <c r="AM114" s="99"/>
      <c r="AN114" s="99" t="s">
        <v>591</v>
      </c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</row>
    <row r="115" spans="1:84" s="100" customFormat="1" ht="11.25" customHeight="1">
      <c r="A115" s="96"/>
      <c r="B115" s="97" t="s">
        <v>555</v>
      </c>
      <c r="C115" s="98"/>
      <c r="D115" s="99" t="s">
        <v>277</v>
      </c>
      <c r="E115" s="99" t="s">
        <v>592</v>
      </c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 t="s">
        <v>592</v>
      </c>
      <c r="AL115" s="99"/>
      <c r="AM115" s="99"/>
      <c r="AN115" s="99" t="s">
        <v>592</v>
      </c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</row>
    <row r="116" spans="1:84" s="90" customFormat="1" ht="21.75" customHeight="1">
      <c r="A116" s="86" t="s">
        <v>552</v>
      </c>
      <c r="B116" s="87" t="s">
        <v>593</v>
      </c>
      <c r="C116" s="88" t="s">
        <v>594</v>
      </c>
      <c r="D116" s="89" t="s">
        <v>397</v>
      </c>
      <c r="E116" s="89" t="s">
        <v>867</v>
      </c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 t="s">
        <v>867</v>
      </c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 t="s">
        <v>867</v>
      </c>
      <c r="AW116" s="89" t="s">
        <v>868</v>
      </c>
      <c r="AX116" s="89"/>
      <c r="AY116" s="89"/>
      <c r="AZ116" s="89" t="s">
        <v>869</v>
      </c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</row>
    <row r="117" spans="1:84" s="95" customFormat="1" ht="11.25" customHeight="1">
      <c r="A117" s="91" t="s">
        <v>598</v>
      </c>
      <c r="B117" s="92" t="s">
        <v>599</v>
      </c>
      <c r="C117" s="93" t="s">
        <v>600</v>
      </c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</row>
    <row r="118" spans="1:84" s="95" customFormat="1" ht="11.25" customHeight="1">
      <c r="A118" s="91" t="s">
        <v>601</v>
      </c>
      <c r="B118" s="92" t="s">
        <v>602</v>
      </c>
      <c r="C118" s="93" t="s">
        <v>603</v>
      </c>
      <c r="D118" s="94" t="s">
        <v>552</v>
      </c>
      <c r="E118" s="94" t="s">
        <v>870</v>
      </c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 t="s">
        <v>870</v>
      </c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 t="s">
        <v>870</v>
      </c>
      <c r="AW118" s="94" t="s">
        <v>868</v>
      </c>
      <c r="AX118" s="94"/>
      <c r="AY118" s="94"/>
      <c r="AZ118" s="94" t="s">
        <v>604</v>
      </c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</row>
    <row r="119" spans="1:84" s="100" customFormat="1" ht="11.25" customHeight="1">
      <c r="A119" s="96"/>
      <c r="B119" s="97" t="s">
        <v>605</v>
      </c>
      <c r="C119" s="98"/>
      <c r="D119" s="99" t="s">
        <v>277</v>
      </c>
      <c r="E119" s="99" t="s">
        <v>606</v>
      </c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 t="s">
        <v>606</v>
      </c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 t="s">
        <v>606</v>
      </c>
      <c r="AW119" s="99" t="s">
        <v>606</v>
      </c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</row>
    <row r="120" spans="1:84" s="100" customFormat="1" ht="11.25" customHeight="1">
      <c r="A120" s="96"/>
      <c r="B120" s="97" t="s">
        <v>608</v>
      </c>
      <c r="C120" s="98"/>
      <c r="D120" s="99" t="s">
        <v>277</v>
      </c>
      <c r="E120" s="99" t="s">
        <v>871</v>
      </c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 t="s">
        <v>871</v>
      </c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 t="s">
        <v>871</v>
      </c>
      <c r="AW120" s="99" t="s">
        <v>871</v>
      </c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</row>
    <row r="121" spans="1:84" s="100" customFormat="1" ht="11.25" customHeight="1">
      <c r="A121" s="96"/>
      <c r="B121" s="97" t="s">
        <v>609</v>
      </c>
      <c r="C121" s="98"/>
      <c r="D121" s="99" t="s">
        <v>277</v>
      </c>
      <c r="E121" s="99" t="s">
        <v>610</v>
      </c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 t="s">
        <v>610</v>
      </c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 t="s">
        <v>610</v>
      </c>
      <c r="AW121" s="99" t="s">
        <v>610</v>
      </c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</row>
    <row r="122" spans="1:84" s="100" customFormat="1" ht="23.25" customHeight="1">
      <c r="A122" s="96"/>
      <c r="B122" s="97" t="s">
        <v>611</v>
      </c>
      <c r="C122" s="98"/>
      <c r="D122" s="99" t="s">
        <v>277</v>
      </c>
      <c r="E122" s="99" t="s">
        <v>612</v>
      </c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 t="s">
        <v>612</v>
      </c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 t="s">
        <v>612</v>
      </c>
      <c r="AW122" s="99" t="s">
        <v>612</v>
      </c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</row>
    <row r="123" spans="1:84" s="100" customFormat="1" ht="35.25" customHeight="1">
      <c r="A123" s="96"/>
      <c r="B123" s="97" t="s">
        <v>614</v>
      </c>
      <c r="C123" s="98"/>
      <c r="D123" s="99" t="s">
        <v>277</v>
      </c>
      <c r="E123" s="99" t="s">
        <v>604</v>
      </c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 t="s">
        <v>604</v>
      </c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 t="s">
        <v>604</v>
      </c>
      <c r="AW123" s="99"/>
      <c r="AX123" s="99"/>
      <c r="AY123" s="99"/>
      <c r="AZ123" s="99" t="s">
        <v>604</v>
      </c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</row>
    <row r="124" spans="1:84" s="95" customFormat="1" ht="11.25" customHeight="1">
      <c r="A124" s="91" t="s">
        <v>615</v>
      </c>
      <c r="B124" s="92" t="s">
        <v>616</v>
      </c>
      <c r="C124" s="93" t="s">
        <v>617</v>
      </c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/>
      <c r="CF124" s="94"/>
    </row>
    <row r="125" spans="1:84" s="95" customFormat="1" ht="11.25" customHeight="1">
      <c r="A125" s="91" t="s">
        <v>622</v>
      </c>
      <c r="B125" s="92" t="s">
        <v>623</v>
      </c>
      <c r="C125" s="93" t="s">
        <v>624</v>
      </c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/>
      <c r="CF125" s="94"/>
    </row>
    <row r="126" spans="1:84" s="95" customFormat="1" ht="11.25" customHeight="1">
      <c r="A126" s="91" t="s">
        <v>625</v>
      </c>
      <c r="B126" s="92" t="s">
        <v>626</v>
      </c>
      <c r="C126" s="93" t="s">
        <v>275</v>
      </c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4"/>
    </row>
    <row r="127" spans="1:84" s="95" customFormat="1" ht="11.25" customHeight="1">
      <c r="A127" s="91" t="s">
        <v>627</v>
      </c>
      <c r="B127" s="92" t="s">
        <v>628</v>
      </c>
      <c r="C127" s="93" t="s">
        <v>629</v>
      </c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4"/>
      <c r="CE127" s="94"/>
      <c r="CF127" s="94"/>
    </row>
    <row r="128" spans="1:84" s="95" customFormat="1" ht="11.25" customHeight="1">
      <c r="A128" s="91" t="s">
        <v>630</v>
      </c>
      <c r="B128" s="92" t="s">
        <v>631</v>
      </c>
      <c r="C128" s="93" t="s">
        <v>632</v>
      </c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F128" s="94"/>
    </row>
    <row r="129" spans="1:84" s="95" customFormat="1" ht="11.25" customHeight="1">
      <c r="A129" s="91" t="s">
        <v>633</v>
      </c>
      <c r="B129" s="92" t="s">
        <v>634</v>
      </c>
      <c r="C129" s="93" t="s">
        <v>635</v>
      </c>
      <c r="D129" s="94" t="s">
        <v>328</v>
      </c>
      <c r="E129" s="94" t="s">
        <v>872</v>
      </c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 t="s">
        <v>872</v>
      </c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 t="s">
        <v>872</v>
      </c>
      <c r="AW129" s="94"/>
      <c r="AX129" s="94"/>
      <c r="AY129" s="94"/>
      <c r="AZ129" s="94" t="s">
        <v>872</v>
      </c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  <c r="CC129" s="94"/>
      <c r="CD129" s="94"/>
      <c r="CE129" s="94"/>
      <c r="CF129" s="94"/>
    </row>
    <row r="130" spans="1:84" s="100" customFormat="1" ht="23.25" customHeight="1">
      <c r="A130" s="96"/>
      <c r="B130" s="97" t="s">
        <v>636</v>
      </c>
      <c r="C130" s="98"/>
      <c r="D130" s="99" t="s">
        <v>277</v>
      </c>
      <c r="E130" s="99" t="s">
        <v>637</v>
      </c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 t="s">
        <v>637</v>
      </c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 t="s">
        <v>637</v>
      </c>
      <c r="AW130" s="99"/>
      <c r="AX130" s="99"/>
      <c r="AY130" s="99"/>
      <c r="AZ130" s="99" t="s">
        <v>637</v>
      </c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</row>
    <row r="131" spans="1:84" s="100" customFormat="1" ht="23.25" customHeight="1">
      <c r="A131" s="96"/>
      <c r="B131" s="97" t="s">
        <v>638</v>
      </c>
      <c r="C131" s="98"/>
      <c r="D131" s="99" t="s">
        <v>277</v>
      </c>
      <c r="E131" s="99" t="s">
        <v>479</v>
      </c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 t="s">
        <v>479</v>
      </c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 t="s">
        <v>479</v>
      </c>
      <c r="AW131" s="99"/>
      <c r="AX131" s="99"/>
      <c r="AY131" s="99"/>
      <c r="AZ131" s="99" t="s">
        <v>479</v>
      </c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</row>
    <row r="132" spans="1:84" s="90" customFormat="1" ht="33" customHeight="1">
      <c r="A132" s="86" t="s">
        <v>524</v>
      </c>
      <c r="B132" s="87" t="s">
        <v>640</v>
      </c>
      <c r="C132" s="88" t="s">
        <v>349</v>
      </c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</row>
    <row r="133" spans="1:84" s="95" customFormat="1" ht="11.25" customHeight="1">
      <c r="A133" s="91" t="s">
        <v>641</v>
      </c>
      <c r="B133" s="92" t="s">
        <v>642</v>
      </c>
      <c r="C133" s="93" t="s">
        <v>643</v>
      </c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  <c r="CC133" s="94"/>
      <c r="CD133" s="94"/>
      <c r="CE133" s="94"/>
      <c r="CF133" s="94"/>
    </row>
    <row r="134" spans="1:84" s="95" customFormat="1" ht="11.25" customHeight="1">
      <c r="A134" s="91" t="s">
        <v>644</v>
      </c>
      <c r="B134" s="92" t="s">
        <v>645</v>
      </c>
      <c r="C134" s="93" t="s">
        <v>382</v>
      </c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  <c r="CC134" s="94"/>
      <c r="CD134" s="94"/>
      <c r="CE134" s="94"/>
      <c r="CF134" s="94"/>
    </row>
    <row r="135" spans="1:84" s="95" customFormat="1" ht="11.25" customHeight="1">
      <c r="A135" s="91" t="s">
        <v>646</v>
      </c>
      <c r="B135" s="92" t="s">
        <v>647</v>
      </c>
      <c r="C135" s="93" t="s">
        <v>648</v>
      </c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  <c r="CC135" s="94"/>
      <c r="CD135" s="94"/>
      <c r="CE135" s="94"/>
      <c r="CF135" s="94"/>
    </row>
    <row r="136" spans="1:84" s="95" customFormat="1" ht="23.25" customHeight="1">
      <c r="A136" s="91" t="s">
        <v>649</v>
      </c>
      <c r="B136" s="92" t="s">
        <v>650</v>
      </c>
      <c r="C136" s="93" t="s">
        <v>651</v>
      </c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  <c r="CB136" s="94"/>
      <c r="CC136" s="94"/>
      <c r="CD136" s="94"/>
      <c r="CE136" s="94"/>
      <c r="CF136" s="94"/>
    </row>
    <row r="137" spans="1:84" s="95" customFormat="1" ht="11.25" customHeight="1">
      <c r="A137" s="91" t="s">
        <v>652</v>
      </c>
      <c r="B137" s="92" t="s">
        <v>653</v>
      </c>
      <c r="C137" s="93" t="s">
        <v>654</v>
      </c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F137" s="94"/>
    </row>
    <row r="138" spans="1:84" s="95" customFormat="1" ht="11.25" customHeight="1">
      <c r="A138" s="91" t="s">
        <v>655</v>
      </c>
      <c r="B138" s="92" t="s">
        <v>656</v>
      </c>
      <c r="C138" s="93" t="s">
        <v>657</v>
      </c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4"/>
      <c r="CE138" s="94"/>
      <c r="CF138" s="94"/>
    </row>
    <row r="139" spans="1:84" s="95" customFormat="1" ht="11.25" customHeight="1">
      <c r="A139" s="91" t="s">
        <v>658</v>
      </c>
      <c r="B139" s="92" t="s">
        <v>659</v>
      </c>
      <c r="C139" s="93" t="s">
        <v>660</v>
      </c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4"/>
      <c r="CE139" s="94"/>
      <c r="CF139" s="94"/>
    </row>
    <row r="140" spans="1:84" s="90" customFormat="1" ht="43.5" customHeight="1">
      <c r="A140" s="86" t="s">
        <v>397</v>
      </c>
      <c r="B140" s="87" t="s">
        <v>661</v>
      </c>
      <c r="C140" s="88" t="s">
        <v>662</v>
      </c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</row>
    <row r="141" spans="1:84" s="95" customFormat="1" ht="11.25" customHeight="1">
      <c r="A141" s="91" t="s">
        <v>673</v>
      </c>
      <c r="B141" s="92" t="s">
        <v>674</v>
      </c>
      <c r="C141" s="93" t="s">
        <v>675</v>
      </c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  <c r="CE141" s="94"/>
      <c r="CF141" s="94"/>
    </row>
    <row r="142" spans="1:84" s="95" customFormat="1" ht="11.25" customHeight="1">
      <c r="A142" s="91" t="s">
        <v>676</v>
      </c>
      <c r="B142" s="92" t="s">
        <v>677</v>
      </c>
      <c r="C142" s="93" t="s">
        <v>678</v>
      </c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  <c r="CC142" s="94"/>
      <c r="CD142" s="94"/>
      <c r="CE142" s="94"/>
      <c r="CF142" s="94"/>
    </row>
    <row r="143" spans="1:84" s="95" customFormat="1" ht="11.25" customHeight="1">
      <c r="A143" s="91" t="s">
        <v>679</v>
      </c>
      <c r="B143" s="92" t="s">
        <v>680</v>
      </c>
      <c r="C143" s="93" t="s">
        <v>681</v>
      </c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  <c r="CC143" s="94"/>
      <c r="CD143" s="94"/>
      <c r="CE143" s="94"/>
      <c r="CF143" s="94"/>
    </row>
    <row r="144" spans="1:84" s="95" customFormat="1" ht="11.25" customHeight="1">
      <c r="A144" s="91" t="s">
        <v>696</v>
      </c>
      <c r="B144" s="92" t="s">
        <v>697</v>
      </c>
      <c r="C144" s="93" t="s">
        <v>698</v>
      </c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  <c r="BY144" s="94"/>
      <c r="BZ144" s="94"/>
      <c r="CA144" s="94"/>
      <c r="CB144" s="94"/>
      <c r="CC144" s="94"/>
      <c r="CD144" s="94"/>
      <c r="CE144" s="94"/>
      <c r="CF144" s="94"/>
    </row>
    <row r="145" spans="1:84" s="90" customFormat="1" ht="10.5" customHeight="1">
      <c r="A145" s="86" t="s">
        <v>699</v>
      </c>
      <c r="B145" s="87" t="s">
        <v>700</v>
      </c>
      <c r="C145" s="88" t="s">
        <v>701</v>
      </c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</row>
    <row r="146" spans="1:84" s="95" customFormat="1" ht="11.25" customHeight="1">
      <c r="A146" s="91" t="s">
        <v>725</v>
      </c>
      <c r="B146" s="92" t="s">
        <v>726</v>
      </c>
      <c r="C146" s="93" t="s">
        <v>727</v>
      </c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  <c r="CB146" s="94"/>
      <c r="CC146" s="94"/>
      <c r="CD146" s="94"/>
      <c r="CE146" s="94"/>
      <c r="CF146" s="94"/>
    </row>
    <row r="147" spans="1:84" s="90" customFormat="1" ht="10.5" customHeight="1">
      <c r="A147" s="86" t="s">
        <v>728</v>
      </c>
      <c r="B147" s="87" t="s">
        <v>729</v>
      </c>
      <c r="C147" s="88" t="s">
        <v>730</v>
      </c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</row>
    <row r="148" spans="1:84" s="90" customFormat="1" ht="43.5" customHeight="1">
      <c r="A148" s="86" t="s">
        <v>308</v>
      </c>
      <c r="B148" s="87" t="s">
        <v>733</v>
      </c>
      <c r="C148" s="88" t="s">
        <v>734</v>
      </c>
      <c r="D148" s="89" t="s">
        <v>277</v>
      </c>
      <c r="E148" s="89" t="s">
        <v>736</v>
      </c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 t="s">
        <v>736</v>
      </c>
      <c r="AL148" s="89"/>
      <c r="AM148" s="89"/>
      <c r="AN148" s="89"/>
      <c r="AO148" s="89"/>
      <c r="AP148" s="89"/>
      <c r="AQ148" s="89"/>
      <c r="AR148" s="89"/>
      <c r="AS148" s="89" t="s">
        <v>736</v>
      </c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</row>
    <row r="149" spans="1:84" s="100" customFormat="1" ht="23.25" customHeight="1">
      <c r="A149" s="96"/>
      <c r="B149" s="97" t="s">
        <v>735</v>
      </c>
      <c r="C149" s="98"/>
      <c r="D149" s="99" t="s">
        <v>277</v>
      </c>
      <c r="E149" s="99" t="s">
        <v>736</v>
      </c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 t="s">
        <v>736</v>
      </c>
      <c r="AL149" s="99"/>
      <c r="AM149" s="99"/>
      <c r="AN149" s="99"/>
      <c r="AO149" s="99"/>
      <c r="AP149" s="99"/>
      <c r="AQ149" s="99"/>
      <c r="AR149" s="99"/>
      <c r="AS149" s="99" t="s">
        <v>736</v>
      </c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</row>
    <row r="150" spans="1:84" s="90" customFormat="1" ht="21.75" customHeight="1">
      <c r="A150" s="86" t="s">
        <v>311</v>
      </c>
      <c r="B150" s="87" t="s">
        <v>737</v>
      </c>
      <c r="C150" s="88" t="s">
        <v>738</v>
      </c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</row>
    <row r="151" spans="1:84" s="90" customFormat="1" ht="54.75" customHeight="1">
      <c r="A151" s="86" t="s">
        <v>314</v>
      </c>
      <c r="B151" s="87" t="s">
        <v>739</v>
      </c>
      <c r="C151" s="88" t="s">
        <v>740</v>
      </c>
      <c r="D151" s="89" t="s">
        <v>287</v>
      </c>
      <c r="E151" s="89" t="s">
        <v>873</v>
      </c>
      <c r="F151" s="89" t="s">
        <v>874</v>
      </c>
      <c r="G151" s="89" t="s">
        <v>875</v>
      </c>
      <c r="H151" s="89"/>
      <c r="I151" s="89"/>
      <c r="J151" s="89"/>
      <c r="K151" s="89"/>
      <c r="L151" s="89"/>
      <c r="M151" s="89"/>
      <c r="N151" s="89" t="s">
        <v>876</v>
      </c>
      <c r="O151" s="89" t="s">
        <v>776</v>
      </c>
      <c r="P151" s="89"/>
      <c r="Q151" s="89" t="s">
        <v>769</v>
      </c>
      <c r="R151" s="89"/>
      <c r="S151" s="89"/>
      <c r="T151" s="89"/>
      <c r="U151" s="89"/>
      <c r="V151" s="89"/>
      <c r="W151" s="89"/>
      <c r="X151" s="89" t="s">
        <v>745</v>
      </c>
      <c r="Y151" s="89" t="s">
        <v>745</v>
      </c>
      <c r="Z151" s="89" t="s">
        <v>745</v>
      </c>
      <c r="AA151" s="89"/>
      <c r="AB151" s="89"/>
      <c r="AC151" s="89"/>
      <c r="AD151" s="89"/>
      <c r="AE151" s="89"/>
      <c r="AF151" s="89" t="s">
        <v>745</v>
      </c>
      <c r="AG151" s="89"/>
      <c r="AH151" s="89"/>
      <c r="AI151" s="89"/>
      <c r="AJ151" s="89" t="s">
        <v>745</v>
      </c>
      <c r="AK151" s="89" t="s">
        <v>877</v>
      </c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 t="s">
        <v>877</v>
      </c>
      <c r="BG151" s="89"/>
      <c r="BH151" s="89"/>
      <c r="BI151" s="89"/>
      <c r="BJ151" s="89"/>
      <c r="BK151" s="89"/>
      <c r="BL151" s="89" t="s">
        <v>747</v>
      </c>
      <c r="BM151" s="89" t="s">
        <v>878</v>
      </c>
      <c r="BN151" s="89" t="s">
        <v>779</v>
      </c>
      <c r="BO151" s="89"/>
      <c r="BP151" s="89" t="s">
        <v>779</v>
      </c>
      <c r="BQ151" s="89"/>
      <c r="BR151" s="89" t="s">
        <v>879</v>
      </c>
      <c r="BS151" s="89"/>
      <c r="BT151" s="89"/>
      <c r="BU151" s="89"/>
      <c r="BV151" s="89" t="s">
        <v>879</v>
      </c>
      <c r="BW151" s="89" t="s">
        <v>880</v>
      </c>
      <c r="BX151" s="89"/>
      <c r="BY151" s="89" t="s">
        <v>880</v>
      </c>
      <c r="BZ151" s="89"/>
      <c r="CA151" s="89"/>
      <c r="CB151" s="89"/>
      <c r="CC151" s="89"/>
      <c r="CD151" s="89"/>
      <c r="CE151" s="89"/>
      <c r="CF151" s="89"/>
    </row>
    <row r="152" spans="1:84" s="95" customFormat="1" ht="11.25" customHeight="1">
      <c r="A152" s="91" t="s">
        <v>752</v>
      </c>
      <c r="B152" s="92" t="s">
        <v>753</v>
      </c>
      <c r="C152" s="93" t="s">
        <v>754</v>
      </c>
      <c r="D152" s="94" t="s">
        <v>287</v>
      </c>
      <c r="E152" s="94" t="s">
        <v>287</v>
      </c>
      <c r="F152" s="94" t="s">
        <v>287</v>
      </c>
      <c r="G152" s="94" t="s">
        <v>287</v>
      </c>
      <c r="H152" s="94" t="s">
        <v>287</v>
      </c>
      <c r="I152" s="94" t="s">
        <v>287</v>
      </c>
      <c r="J152" s="94" t="s">
        <v>287</v>
      </c>
      <c r="K152" s="94" t="s">
        <v>287</v>
      </c>
      <c r="L152" s="94" t="s">
        <v>287</v>
      </c>
      <c r="M152" s="94" t="s">
        <v>287</v>
      </c>
      <c r="N152" s="94" t="s">
        <v>287</v>
      </c>
      <c r="O152" s="94" t="s">
        <v>287</v>
      </c>
      <c r="P152" s="94" t="s">
        <v>287</v>
      </c>
      <c r="Q152" s="94" t="s">
        <v>287</v>
      </c>
      <c r="R152" s="94" t="s">
        <v>287</v>
      </c>
      <c r="S152" s="94" t="s">
        <v>287</v>
      </c>
      <c r="T152" s="94" t="s">
        <v>287</v>
      </c>
      <c r="U152" s="94" t="s">
        <v>287</v>
      </c>
      <c r="V152" s="94" t="s">
        <v>287</v>
      </c>
      <c r="W152" s="94" t="s">
        <v>287</v>
      </c>
      <c r="X152" s="94" t="s">
        <v>287</v>
      </c>
      <c r="Y152" s="94" t="s">
        <v>287</v>
      </c>
      <c r="Z152" s="94" t="s">
        <v>287</v>
      </c>
      <c r="AA152" s="94" t="s">
        <v>287</v>
      </c>
      <c r="AB152" s="94" t="s">
        <v>287</v>
      </c>
      <c r="AC152" s="94" t="s">
        <v>287</v>
      </c>
      <c r="AD152" s="94" t="s">
        <v>287</v>
      </c>
      <c r="AE152" s="94" t="s">
        <v>287</v>
      </c>
      <c r="AF152" s="94" t="s">
        <v>287</v>
      </c>
      <c r="AG152" s="94" t="s">
        <v>287</v>
      </c>
      <c r="AH152" s="94" t="s">
        <v>287</v>
      </c>
      <c r="AI152" s="94" t="s">
        <v>287</v>
      </c>
      <c r="AJ152" s="94" t="s">
        <v>287</v>
      </c>
      <c r="AK152" s="94" t="s">
        <v>287</v>
      </c>
      <c r="AL152" s="94" t="s">
        <v>287</v>
      </c>
      <c r="AM152" s="94" t="s">
        <v>287</v>
      </c>
      <c r="AN152" s="94" t="s">
        <v>287</v>
      </c>
      <c r="AO152" s="94" t="s">
        <v>287</v>
      </c>
      <c r="AP152" s="94" t="s">
        <v>287</v>
      </c>
      <c r="AQ152" s="94" t="s">
        <v>287</v>
      </c>
      <c r="AR152" s="94" t="s">
        <v>287</v>
      </c>
      <c r="AS152" s="94" t="s">
        <v>287</v>
      </c>
      <c r="AT152" s="94" t="s">
        <v>287</v>
      </c>
      <c r="AU152" s="94" t="s">
        <v>287</v>
      </c>
      <c r="AV152" s="94" t="s">
        <v>287</v>
      </c>
      <c r="AW152" s="94" t="s">
        <v>287</v>
      </c>
      <c r="AX152" s="94" t="s">
        <v>287</v>
      </c>
      <c r="AY152" s="94" t="s">
        <v>287</v>
      </c>
      <c r="AZ152" s="94" t="s">
        <v>287</v>
      </c>
      <c r="BA152" s="94" t="s">
        <v>287</v>
      </c>
      <c r="BB152" s="94" t="s">
        <v>287</v>
      </c>
      <c r="BC152" s="94" t="s">
        <v>287</v>
      </c>
      <c r="BD152" s="94" t="s">
        <v>287</v>
      </c>
      <c r="BE152" s="94" t="s">
        <v>287</v>
      </c>
      <c r="BF152" s="94" t="s">
        <v>287</v>
      </c>
      <c r="BG152" s="94" t="s">
        <v>287</v>
      </c>
      <c r="BH152" s="94" t="s">
        <v>287</v>
      </c>
      <c r="BI152" s="94" t="s">
        <v>287</v>
      </c>
      <c r="BJ152" s="94" t="s">
        <v>287</v>
      </c>
      <c r="BK152" s="94" t="s">
        <v>287</v>
      </c>
      <c r="BL152" s="94" t="s">
        <v>287</v>
      </c>
      <c r="BM152" s="94" t="s">
        <v>287</v>
      </c>
      <c r="BN152" s="94" t="s">
        <v>287</v>
      </c>
      <c r="BO152" s="94" t="s">
        <v>287</v>
      </c>
      <c r="BP152" s="94" t="s">
        <v>287</v>
      </c>
      <c r="BQ152" s="94" t="s">
        <v>287</v>
      </c>
      <c r="BR152" s="94" t="s">
        <v>287</v>
      </c>
      <c r="BS152" s="94" t="s">
        <v>287</v>
      </c>
      <c r="BT152" s="94" t="s">
        <v>287</v>
      </c>
      <c r="BU152" s="94" t="s">
        <v>287</v>
      </c>
      <c r="BV152" s="94" t="s">
        <v>287</v>
      </c>
      <c r="BW152" s="94" t="s">
        <v>287</v>
      </c>
      <c r="BX152" s="94" t="s">
        <v>287</v>
      </c>
      <c r="BY152" s="94" t="s">
        <v>287</v>
      </c>
      <c r="BZ152" s="94" t="s">
        <v>287</v>
      </c>
      <c r="CA152" s="94" t="s">
        <v>287</v>
      </c>
      <c r="CB152" s="94" t="s">
        <v>287</v>
      </c>
      <c r="CC152" s="94" t="s">
        <v>287</v>
      </c>
      <c r="CD152" s="94" t="s">
        <v>287</v>
      </c>
      <c r="CE152" s="94" t="s">
        <v>287</v>
      </c>
      <c r="CF152" s="94" t="s">
        <v>287</v>
      </c>
    </row>
    <row r="153" spans="1:84" s="95" customFormat="1" ht="23.25" customHeight="1">
      <c r="A153" s="91" t="s">
        <v>762</v>
      </c>
      <c r="B153" s="92" t="s">
        <v>763</v>
      </c>
      <c r="C153" s="93" t="s">
        <v>764</v>
      </c>
      <c r="D153" s="94" t="s">
        <v>287</v>
      </c>
      <c r="E153" s="94" t="s">
        <v>287</v>
      </c>
      <c r="F153" s="94" t="s">
        <v>287</v>
      </c>
      <c r="G153" s="94" t="s">
        <v>287</v>
      </c>
      <c r="H153" s="94" t="s">
        <v>287</v>
      </c>
      <c r="I153" s="94" t="s">
        <v>287</v>
      </c>
      <c r="J153" s="94" t="s">
        <v>287</v>
      </c>
      <c r="K153" s="94" t="s">
        <v>287</v>
      </c>
      <c r="L153" s="94" t="s">
        <v>287</v>
      </c>
      <c r="M153" s="94" t="s">
        <v>287</v>
      </c>
      <c r="N153" s="94" t="s">
        <v>287</v>
      </c>
      <c r="O153" s="94" t="s">
        <v>287</v>
      </c>
      <c r="P153" s="94" t="s">
        <v>287</v>
      </c>
      <c r="Q153" s="94" t="s">
        <v>287</v>
      </c>
      <c r="R153" s="94" t="s">
        <v>287</v>
      </c>
      <c r="S153" s="94" t="s">
        <v>287</v>
      </c>
      <c r="T153" s="94" t="s">
        <v>287</v>
      </c>
      <c r="U153" s="94" t="s">
        <v>287</v>
      </c>
      <c r="V153" s="94" t="s">
        <v>287</v>
      </c>
      <c r="W153" s="94" t="s">
        <v>287</v>
      </c>
      <c r="X153" s="94" t="s">
        <v>287</v>
      </c>
      <c r="Y153" s="94" t="s">
        <v>287</v>
      </c>
      <c r="Z153" s="94" t="s">
        <v>287</v>
      </c>
      <c r="AA153" s="94" t="s">
        <v>287</v>
      </c>
      <c r="AB153" s="94" t="s">
        <v>287</v>
      </c>
      <c r="AC153" s="94" t="s">
        <v>287</v>
      </c>
      <c r="AD153" s="94" t="s">
        <v>287</v>
      </c>
      <c r="AE153" s="94" t="s">
        <v>287</v>
      </c>
      <c r="AF153" s="94" t="s">
        <v>287</v>
      </c>
      <c r="AG153" s="94" t="s">
        <v>287</v>
      </c>
      <c r="AH153" s="94" t="s">
        <v>287</v>
      </c>
      <c r="AI153" s="94" t="s">
        <v>287</v>
      </c>
      <c r="AJ153" s="94" t="s">
        <v>287</v>
      </c>
      <c r="AK153" s="94" t="s">
        <v>287</v>
      </c>
      <c r="AL153" s="94" t="s">
        <v>287</v>
      </c>
      <c r="AM153" s="94" t="s">
        <v>287</v>
      </c>
      <c r="AN153" s="94" t="s">
        <v>287</v>
      </c>
      <c r="AO153" s="94" t="s">
        <v>287</v>
      </c>
      <c r="AP153" s="94" t="s">
        <v>287</v>
      </c>
      <c r="AQ153" s="94" t="s">
        <v>287</v>
      </c>
      <c r="AR153" s="94" t="s">
        <v>287</v>
      </c>
      <c r="AS153" s="94" t="s">
        <v>287</v>
      </c>
      <c r="AT153" s="94" t="s">
        <v>287</v>
      </c>
      <c r="AU153" s="94" t="s">
        <v>287</v>
      </c>
      <c r="AV153" s="94" t="s">
        <v>287</v>
      </c>
      <c r="AW153" s="94" t="s">
        <v>287</v>
      </c>
      <c r="AX153" s="94" t="s">
        <v>287</v>
      </c>
      <c r="AY153" s="94" t="s">
        <v>287</v>
      </c>
      <c r="AZ153" s="94" t="s">
        <v>287</v>
      </c>
      <c r="BA153" s="94" t="s">
        <v>287</v>
      </c>
      <c r="BB153" s="94" t="s">
        <v>287</v>
      </c>
      <c r="BC153" s="94" t="s">
        <v>287</v>
      </c>
      <c r="BD153" s="94" t="s">
        <v>287</v>
      </c>
      <c r="BE153" s="94" t="s">
        <v>287</v>
      </c>
      <c r="BF153" s="94" t="s">
        <v>287</v>
      </c>
      <c r="BG153" s="94" t="s">
        <v>287</v>
      </c>
      <c r="BH153" s="94" t="s">
        <v>287</v>
      </c>
      <c r="BI153" s="94" t="s">
        <v>287</v>
      </c>
      <c r="BJ153" s="94" t="s">
        <v>287</v>
      </c>
      <c r="BK153" s="94" t="s">
        <v>287</v>
      </c>
      <c r="BL153" s="94" t="s">
        <v>287</v>
      </c>
      <c r="BM153" s="94" t="s">
        <v>287</v>
      </c>
      <c r="BN153" s="94" t="s">
        <v>287</v>
      </c>
      <c r="BO153" s="94" t="s">
        <v>287</v>
      </c>
      <c r="BP153" s="94" t="s">
        <v>287</v>
      </c>
      <c r="BQ153" s="94" t="s">
        <v>287</v>
      </c>
      <c r="BR153" s="94" t="s">
        <v>287</v>
      </c>
      <c r="BS153" s="94" t="s">
        <v>287</v>
      </c>
      <c r="BT153" s="94" t="s">
        <v>287</v>
      </c>
      <c r="BU153" s="94" t="s">
        <v>287</v>
      </c>
      <c r="BV153" s="94" t="s">
        <v>287</v>
      </c>
      <c r="BW153" s="94" t="s">
        <v>287</v>
      </c>
      <c r="BX153" s="94" t="s">
        <v>287</v>
      </c>
      <c r="BY153" s="94" t="s">
        <v>287</v>
      </c>
      <c r="BZ153" s="94" t="s">
        <v>287</v>
      </c>
      <c r="CA153" s="94" t="s">
        <v>287</v>
      </c>
      <c r="CB153" s="94" t="s">
        <v>287</v>
      </c>
      <c r="CC153" s="94" t="s">
        <v>287</v>
      </c>
      <c r="CD153" s="94" t="s">
        <v>287</v>
      </c>
      <c r="CE153" s="94" t="s">
        <v>287</v>
      </c>
      <c r="CF153" s="94" t="s">
        <v>287</v>
      </c>
    </row>
    <row r="154" spans="1:84" s="95" customFormat="1" ht="23.25" customHeight="1">
      <c r="A154" s="91" t="s">
        <v>765</v>
      </c>
      <c r="B154" s="92" t="s">
        <v>766</v>
      </c>
      <c r="C154" s="93" t="s">
        <v>767</v>
      </c>
      <c r="D154" s="94" t="s">
        <v>287</v>
      </c>
      <c r="E154" s="94" t="s">
        <v>768</v>
      </c>
      <c r="F154" s="94" t="s">
        <v>769</v>
      </c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 t="s">
        <v>769</v>
      </c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 t="s">
        <v>770</v>
      </c>
      <c r="BS154" s="94"/>
      <c r="BT154" s="94"/>
      <c r="BU154" s="94"/>
      <c r="BV154" s="94" t="s">
        <v>770</v>
      </c>
      <c r="BW154" s="94"/>
      <c r="BX154" s="94"/>
      <c r="BY154" s="94"/>
      <c r="BZ154" s="94"/>
      <c r="CA154" s="94"/>
      <c r="CB154" s="94"/>
      <c r="CC154" s="94"/>
      <c r="CD154" s="94"/>
      <c r="CE154" s="94"/>
      <c r="CF154" s="94"/>
    </row>
    <row r="155" spans="1:84" s="95" customFormat="1" ht="11.25" customHeight="1">
      <c r="A155" s="91" t="s">
        <v>771</v>
      </c>
      <c r="B155" s="92" t="s">
        <v>772</v>
      </c>
      <c r="C155" s="93" t="s">
        <v>773</v>
      </c>
      <c r="D155" s="94" t="s">
        <v>287</v>
      </c>
      <c r="E155" s="94" t="s">
        <v>881</v>
      </c>
      <c r="F155" s="94" t="s">
        <v>875</v>
      </c>
      <c r="G155" s="94" t="s">
        <v>875</v>
      </c>
      <c r="H155" s="94" t="s">
        <v>287</v>
      </c>
      <c r="I155" s="94" t="s">
        <v>287</v>
      </c>
      <c r="J155" s="94" t="s">
        <v>287</v>
      </c>
      <c r="K155" s="94" t="s">
        <v>287</v>
      </c>
      <c r="L155" s="94" t="s">
        <v>287</v>
      </c>
      <c r="M155" s="94" t="s">
        <v>287</v>
      </c>
      <c r="N155" s="94" t="s">
        <v>876</v>
      </c>
      <c r="O155" s="94" t="s">
        <v>776</v>
      </c>
      <c r="P155" s="94"/>
      <c r="Q155" s="94"/>
      <c r="R155" s="94"/>
      <c r="S155" s="94"/>
      <c r="T155" s="94"/>
      <c r="U155" s="94"/>
      <c r="V155" s="94"/>
      <c r="W155" s="94"/>
      <c r="X155" s="94" t="s">
        <v>745</v>
      </c>
      <c r="Y155" s="94" t="s">
        <v>745</v>
      </c>
      <c r="Z155" s="94" t="s">
        <v>745</v>
      </c>
      <c r="AA155" s="94"/>
      <c r="AB155" s="94"/>
      <c r="AC155" s="94"/>
      <c r="AD155" s="94"/>
      <c r="AE155" s="94"/>
      <c r="AF155" s="94" t="s">
        <v>745</v>
      </c>
      <c r="AG155" s="94"/>
      <c r="AH155" s="94"/>
      <c r="AI155" s="94"/>
      <c r="AJ155" s="94" t="s">
        <v>745</v>
      </c>
      <c r="AK155" s="94" t="s">
        <v>877</v>
      </c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 t="s">
        <v>877</v>
      </c>
      <c r="BG155" s="94"/>
      <c r="BH155" s="94"/>
      <c r="BI155" s="94"/>
      <c r="BJ155" s="94"/>
      <c r="BK155" s="94"/>
      <c r="BL155" s="94" t="s">
        <v>747</v>
      </c>
      <c r="BM155" s="94" t="s">
        <v>878</v>
      </c>
      <c r="BN155" s="94" t="s">
        <v>779</v>
      </c>
      <c r="BO155" s="94"/>
      <c r="BP155" s="94" t="s">
        <v>779</v>
      </c>
      <c r="BQ155" s="94"/>
      <c r="BR155" s="94" t="s">
        <v>781</v>
      </c>
      <c r="BS155" s="94"/>
      <c r="BT155" s="94"/>
      <c r="BU155" s="94"/>
      <c r="BV155" s="94" t="s">
        <v>781</v>
      </c>
      <c r="BW155" s="94" t="s">
        <v>880</v>
      </c>
      <c r="BX155" s="94"/>
      <c r="BY155" s="94" t="s">
        <v>880</v>
      </c>
      <c r="BZ155" s="94"/>
      <c r="CA155" s="94"/>
      <c r="CB155" s="94"/>
      <c r="CC155" s="94"/>
      <c r="CD155" s="94"/>
      <c r="CE155" s="94"/>
      <c r="CF155" s="94"/>
    </row>
    <row r="156" spans="1:84" s="95" customFormat="1" ht="47.25" customHeight="1">
      <c r="A156" s="91" t="s">
        <v>782</v>
      </c>
      <c r="B156" s="92" t="s">
        <v>783</v>
      </c>
      <c r="C156" s="93" t="s">
        <v>784</v>
      </c>
      <c r="D156" s="94" t="s">
        <v>287</v>
      </c>
      <c r="E156" s="94" t="s">
        <v>882</v>
      </c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 t="s">
        <v>882</v>
      </c>
      <c r="AL156" s="94"/>
      <c r="AM156" s="94"/>
      <c r="AN156" s="94" t="s">
        <v>785</v>
      </c>
      <c r="AO156" s="94"/>
      <c r="AP156" s="94"/>
      <c r="AQ156" s="94"/>
      <c r="AR156" s="94"/>
      <c r="AS156" s="94" t="s">
        <v>883</v>
      </c>
      <c r="AT156" s="94"/>
      <c r="AU156" s="94"/>
      <c r="AV156" s="94" t="s">
        <v>612</v>
      </c>
      <c r="AW156" s="94" t="s">
        <v>612</v>
      </c>
      <c r="AX156" s="94"/>
      <c r="AY156" s="94"/>
      <c r="AZ156" s="94"/>
      <c r="BA156" s="94" t="s">
        <v>884</v>
      </c>
      <c r="BB156" s="94"/>
      <c r="BC156" s="94"/>
      <c r="BD156" s="94" t="s">
        <v>884</v>
      </c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  <c r="CB156" s="94"/>
      <c r="CC156" s="94"/>
      <c r="CD156" s="94"/>
      <c r="CE156" s="94"/>
      <c r="CF156" s="94"/>
    </row>
    <row r="157" spans="1:84" s="90" customFormat="1" ht="33" customHeight="1">
      <c r="A157" s="86" t="s">
        <v>317</v>
      </c>
      <c r="B157" s="87" t="s">
        <v>885</v>
      </c>
      <c r="C157" s="88" t="s">
        <v>787</v>
      </c>
      <c r="D157" s="89" t="s">
        <v>886</v>
      </c>
      <c r="E157" s="89" t="s">
        <v>887</v>
      </c>
      <c r="F157" s="89" t="s">
        <v>888</v>
      </c>
      <c r="G157" s="89" t="s">
        <v>889</v>
      </c>
      <c r="H157" s="89" t="s">
        <v>890</v>
      </c>
      <c r="I157" s="89"/>
      <c r="J157" s="89" t="s">
        <v>891</v>
      </c>
      <c r="K157" s="89" t="s">
        <v>891</v>
      </c>
      <c r="L157" s="89"/>
      <c r="M157" s="89"/>
      <c r="N157" s="89" t="s">
        <v>892</v>
      </c>
      <c r="O157" s="89" t="s">
        <v>893</v>
      </c>
      <c r="P157" s="89"/>
      <c r="Q157" s="89" t="s">
        <v>894</v>
      </c>
      <c r="R157" s="89"/>
      <c r="S157" s="89"/>
      <c r="T157" s="89"/>
      <c r="U157" s="89"/>
      <c r="V157" s="89"/>
      <c r="W157" s="89"/>
      <c r="X157" s="89" t="s">
        <v>895</v>
      </c>
      <c r="Y157" s="89" t="s">
        <v>895</v>
      </c>
      <c r="Z157" s="89" t="s">
        <v>895</v>
      </c>
      <c r="AA157" s="89"/>
      <c r="AB157" s="89"/>
      <c r="AC157" s="89"/>
      <c r="AD157" s="89"/>
      <c r="AE157" s="89"/>
      <c r="AF157" s="89" t="s">
        <v>895</v>
      </c>
      <c r="AG157" s="89"/>
      <c r="AH157" s="89"/>
      <c r="AI157" s="89" t="s">
        <v>471</v>
      </c>
      <c r="AJ157" s="89" t="s">
        <v>745</v>
      </c>
      <c r="AK157" s="89" t="s">
        <v>896</v>
      </c>
      <c r="AL157" s="89" t="s">
        <v>337</v>
      </c>
      <c r="AM157" s="89"/>
      <c r="AN157" s="89" t="s">
        <v>808</v>
      </c>
      <c r="AO157" s="89"/>
      <c r="AP157" s="89"/>
      <c r="AQ157" s="89"/>
      <c r="AR157" s="89"/>
      <c r="AS157" s="89" t="s">
        <v>897</v>
      </c>
      <c r="AT157" s="89" t="s">
        <v>861</v>
      </c>
      <c r="AU157" s="89" t="s">
        <v>476</v>
      </c>
      <c r="AV157" s="89" t="s">
        <v>867</v>
      </c>
      <c r="AW157" s="89" t="s">
        <v>868</v>
      </c>
      <c r="AX157" s="89"/>
      <c r="AY157" s="89"/>
      <c r="AZ157" s="89" t="s">
        <v>869</v>
      </c>
      <c r="BA157" s="89" t="s">
        <v>866</v>
      </c>
      <c r="BB157" s="89"/>
      <c r="BC157" s="89"/>
      <c r="BD157" s="89" t="s">
        <v>866</v>
      </c>
      <c r="BE157" s="89"/>
      <c r="BF157" s="89" t="s">
        <v>898</v>
      </c>
      <c r="BG157" s="89" t="s">
        <v>477</v>
      </c>
      <c r="BH157" s="89"/>
      <c r="BI157" s="89"/>
      <c r="BJ157" s="89" t="s">
        <v>373</v>
      </c>
      <c r="BK157" s="89"/>
      <c r="BL157" s="89" t="s">
        <v>747</v>
      </c>
      <c r="BM157" s="89" t="s">
        <v>878</v>
      </c>
      <c r="BN157" s="89" t="s">
        <v>899</v>
      </c>
      <c r="BO157" s="89"/>
      <c r="BP157" s="89" t="s">
        <v>899</v>
      </c>
      <c r="BQ157" s="89"/>
      <c r="BR157" s="89" t="s">
        <v>879</v>
      </c>
      <c r="BS157" s="89"/>
      <c r="BT157" s="89"/>
      <c r="BU157" s="89"/>
      <c r="BV157" s="89" t="s">
        <v>879</v>
      </c>
      <c r="BW157" s="89" t="s">
        <v>880</v>
      </c>
      <c r="BX157" s="89"/>
      <c r="BY157" s="89" t="s">
        <v>880</v>
      </c>
      <c r="BZ157" s="89"/>
      <c r="CA157" s="89"/>
      <c r="CB157" s="89"/>
      <c r="CC157" s="89"/>
      <c r="CD157" s="89"/>
      <c r="CE157" s="89"/>
      <c r="CF157" s="89"/>
    </row>
    <row r="158" spans="1:84" s="95" customFormat="1" ht="11.25" customHeight="1">
      <c r="A158" s="91" t="s">
        <v>900</v>
      </c>
      <c r="B158" s="92" t="s">
        <v>901</v>
      </c>
      <c r="C158" s="93" t="s">
        <v>902</v>
      </c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  <c r="BT158" s="94"/>
      <c r="BU158" s="94"/>
      <c r="BV158" s="94"/>
      <c r="BW158" s="94"/>
      <c r="BX158" s="94"/>
      <c r="BY158" s="94"/>
      <c r="BZ158" s="94"/>
      <c r="CA158" s="94"/>
      <c r="CB158" s="94"/>
      <c r="CC158" s="94"/>
      <c r="CD158" s="94"/>
      <c r="CE158" s="94"/>
      <c r="CF158" s="94"/>
    </row>
    <row r="159" spans="1:84" s="95" customFormat="1" ht="11.25" customHeight="1">
      <c r="A159" s="91" t="s">
        <v>903</v>
      </c>
      <c r="B159" s="92" t="s">
        <v>904</v>
      </c>
      <c r="C159" s="93" t="s">
        <v>905</v>
      </c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  <c r="BP159" s="94"/>
      <c r="BQ159" s="94"/>
      <c r="BR159" s="94"/>
      <c r="BS159" s="94"/>
      <c r="BT159" s="94"/>
      <c r="BU159" s="94"/>
      <c r="BV159" s="94"/>
      <c r="BW159" s="94"/>
      <c r="BX159" s="94"/>
      <c r="BY159" s="94"/>
      <c r="BZ159" s="94"/>
      <c r="CA159" s="94"/>
      <c r="CB159" s="94"/>
      <c r="CC159" s="94"/>
      <c r="CD159" s="94"/>
      <c r="CE159" s="94"/>
      <c r="CF159" s="94"/>
    </row>
    <row r="160" spans="1:84" s="95" customFormat="1" ht="11.25" customHeight="1">
      <c r="A160" s="91" t="s">
        <v>906</v>
      </c>
      <c r="B160" s="92" t="s">
        <v>907</v>
      </c>
      <c r="C160" s="93" t="s">
        <v>908</v>
      </c>
      <c r="D160" s="94" t="s">
        <v>277</v>
      </c>
      <c r="E160" s="94" t="s">
        <v>887</v>
      </c>
      <c r="F160" s="94" t="s">
        <v>888</v>
      </c>
      <c r="G160" s="94" t="s">
        <v>889</v>
      </c>
      <c r="H160" s="94" t="s">
        <v>890</v>
      </c>
      <c r="I160" s="94"/>
      <c r="J160" s="94" t="s">
        <v>891</v>
      </c>
      <c r="K160" s="94" t="s">
        <v>891</v>
      </c>
      <c r="L160" s="94"/>
      <c r="M160" s="94"/>
      <c r="N160" s="94" t="s">
        <v>892</v>
      </c>
      <c r="O160" s="94" t="s">
        <v>893</v>
      </c>
      <c r="P160" s="94"/>
      <c r="Q160" s="94" t="s">
        <v>894</v>
      </c>
      <c r="R160" s="94"/>
      <c r="S160" s="94"/>
      <c r="T160" s="94"/>
      <c r="U160" s="94"/>
      <c r="V160" s="94"/>
      <c r="W160" s="94"/>
      <c r="X160" s="94" t="s">
        <v>895</v>
      </c>
      <c r="Y160" s="94" t="s">
        <v>895</v>
      </c>
      <c r="Z160" s="94" t="s">
        <v>895</v>
      </c>
      <c r="AA160" s="94"/>
      <c r="AB160" s="94"/>
      <c r="AC160" s="94"/>
      <c r="AD160" s="94"/>
      <c r="AE160" s="94"/>
      <c r="AF160" s="94" t="s">
        <v>895</v>
      </c>
      <c r="AG160" s="94"/>
      <c r="AH160" s="94"/>
      <c r="AI160" s="94" t="s">
        <v>471</v>
      </c>
      <c r="AJ160" s="94" t="s">
        <v>745</v>
      </c>
      <c r="AK160" s="94" t="s">
        <v>896</v>
      </c>
      <c r="AL160" s="94" t="s">
        <v>337</v>
      </c>
      <c r="AM160" s="94"/>
      <c r="AN160" s="94" t="s">
        <v>808</v>
      </c>
      <c r="AO160" s="94"/>
      <c r="AP160" s="94"/>
      <c r="AQ160" s="94"/>
      <c r="AR160" s="94"/>
      <c r="AS160" s="94" t="s">
        <v>897</v>
      </c>
      <c r="AT160" s="94" t="s">
        <v>861</v>
      </c>
      <c r="AU160" s="94" t="s">
        <v>476</v>
      </c>
      <c r="AV160" s="94" t="s">
        <v>867</v>
      </c>
      <c r="AW160" s="94" t="s">
        <v>868</v>
      </c>
      <c r="AX160" s="94"/>
      <c r="AY160" s="94"/>
      <c r="AZ160" s="94" t="s">
        <v>869</v>
      </c>
      <c r="BA160" s="94" t="s">
        <v>866</v>
      </c>
      <c r="BB160" s="94"/>
      <c r="BC160" s="94"/>
      <c r="BD160" s="94" t="s">
        <v>866</v>
      </c>
      <c r="BE160" s="94"/>
      <c r="BF160" s="94" t="s">
        <v>898</v>
      </c>
      <c r="BG160" s="94" t="s">
        <v>477</v>
      </c>
      <c r="BH160" s="94"/>
      <c r="BI160" s="94"/>
      <c r="BJ160" s="94" t="s">
        <v>373</v>
      </c>
      <c r="BK160" s="94"/>
      <c r="BL160" s="94" t="s">
        <v>747</v>
      </c>
      <c r="BM160" s="94" t="s">
        <v>878</v>
      </c>
      <c r="BN160" s="94" t="s">
        <v>899</v>
      </c>
      <c r="BO160" s="94"/>
      <c r="BP160" s="94" t="s">
        <v>899</v>
      </c>
      <c r="BQ160" s="94"/>
      <c r="BR160" s="94" t="s">
        <v>879</v>
      </c>
      <c r="BS160" s="94"/>
      <c r="BT160" s="94"/>
      <c r="BU160" s="94"/>
      <c r="BV160" s="94" t="s">
        <v>879</v>
      </c>
      <c r="BW160" s="94" t="s">
        <v>880</v>
      </c>
      <c r="BX160" s="94"/>
      <c r="BY160" s="94" t="s">
        <v>880</v>
      </c>
      <c r="BZ160" s="94"/>
      <c r="CA160" s="94"/>
      <c r="CB160" s="94"/>
      <c r="CC160" s="94"/>
      <c r="CD160" s="94"/>
      <c r="CE160" s="94"/>
      <c r="CF160" s="94"/>
    </row>
    <row r="161" spans="1:84" s="95" customFormat="1" ht="47.25" customHeight="1">
      <c r="A161" s="91" t="s">
        <v>821</v>
      </c>
      <c r="B161" s="92" t="s">
        <v>909</v>
      </c>
      <c r="C161" s="93" t="s">
        <v>910</v>
      </c>
      <c r="D161" s="94" t="s">
        <v>287</v>
      </c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94"/>
      <c r="BQ161" s="94"/>
      <c r="BR161" s="94"/>
      <c r="BS161" s="94"/>
      <c r="BT161" s="94"/>
      <c r="BU161" s="94"/>
      <c r="BV161" s="94"/>
      <c r="BW161" s="94"/>
      <c r="BX161" s="94"/>
      <c r="BY161" s="94"/>
      <c r="BZ161" s="94"/>
      <c r="CA161" s="94"/>
      <c r="CB161" s="94"/>
      <c r="CC161" s="94"/>
      <c r="CD161" s="94"/>
      <c r="CE161" s="94"/>
      <c r="CF161" s="94"/>
    </row>
    <row r="164" spans="75:84" ht="12.75">
      <c r="BW164" s="36" t="s">
        <v>911</v>
      </c>
      <c r="BX164" s="37"/>
      <c r="BY164" s="37"/>
      <c r="BZ164" s="37"/>
      <c r="CA164" s="37"/>
      <c r="CB164" s="37"/>
      <c r="CC164" s="37"/>
      <c r="CD164" s="37"/>
      <c r="CE164" s="37"/>
      <c r="CF164" s="37"/>
    </row>
    <row r="165" spans="77:84" ht="11.25">
      <c r="BY165" s="29" t="s">
        <v>912</v>
      </c>
      <c r="BZ165" s="29"/>
      <c r="CA165" s="29" t="s">
        <v>913</v>
      </c>
      <c r="CB165" s="29"/>
      <c r="CC165" s="29"/>
      <c r="CD165" s="29"/>
      <c r="CE165" s="29"/>
      <c r="CF165" s="85"/>
    </row>
  </sheetData>
  <sheetProtection/>
  <printOptions horizontalCentered="1"/>
  <pageMargins left="0.3937007874015748" right="0.3937007874015748" top="0.3937007874015748" bottom="0.5905511811023623" header="0.3937007874015748" footer="0.3937007874015748"/>
  <pageSetup horizontalDpi="600" verticalDpi="600" orientation="portrait" paperSize="8" r:id="rId1"/>
  <headerFooter alignWithMargins="0">
    <oddHeader>&amp;C Житомирський район, Зарічанська   код 220:825 (гектарів)&amp;RСтор. &amp;P</oddHeader>
    <oddFooter>&amp;CЗвіт станом на &amp;"Times New Roman Cyr,Bold"01.01.2013&amp;"Times New Roman Cyr,Regular" підготовлено за допомогою програмного комплекса "Земля" версія 2.7.1 (19.06.00)</oddFooter>
  </headerFooter>
  <rowBreaks count="1" manualBreakCount="1">
    <brk id="69" max="65535" man="1"/>
  </rowBreaks>
  <colBreaks count="7" manualBreakCount="7">
    <brk id="13" max="65535" man="1"/>
    <brk id="23" max="65535" man="1"/>
    <brk id="36" max="65535" man="1"/>
    <brk id="47" max="65535" man="1"/>
    <brk id="57" max="65535" man="1"/>
    <brk id="65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H61"/>
  <sheetViews>
    <sheetView zoomScalePageLayoutView="0" workbookViewId="0" topLeftCell="A1">
      <selection activeCell="A1" sqref="A1:CH61"/>
    </sheetView>
  </sheetViews>
  <sheetFormatPr defaultColWidth="9.140625" defaultRowHeight="12"/>
  <cols>
    <col min="2" max="2" width="21.8515625" style="0" customWidth="1"/>
  </cols>
  <sheetData>
    <row r="1" spans="1:86" ht="45">
      <c r="A1" s="177" t="s">
        <v>1</v>
      </c>
      <c r="B1" s="178"/>
      <c r="C1" s="178" t="s">
        <v>2</v>
      </c>
      <c r="D1" s="179" t="s">
        <v>3</v>
      </c>
      <c r="E1" s="179" t="s">
        <v>4</v>
      </c>
      <c r="F1" s="180"/>
      <c r="G1" s="180"/>
      <c r="H1" s="358" t="s">
        <v>5</v>
      </c>
      <c r="I1" s="359"/>
      <c r="J1" s="359"/>
      <c r="K1" s="359"/>
      <c r="L1" s="359"/>
      <c r="M1" s="359"/>
      <c r="N1" s="359"/>
      <c r="O1" s="360"/>
      <c r="P1" s="181" t="s">
        <v>6</v>
      </c>
      <c r="Q1" s="182"/>
      <c r="R1" s="182"/>
      <c r="S1" s="182"/>
      <c r="T1" s="182"/>
      <c r="U1" s="182"/>
      <c r="V1" s="182"/>
      <c r="W1" s="182"/>
      <c r="X1" s="182"/>
      <c r="Y1" s="183"/>
      <c r="Z1" s="250" t="s">
        <v>927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2"/>
      <c r="AM1" s="358" t="s">
        <v>8</v>
      </c>
      <c r="AN1" s="359"/>
      <c r="AO1" s="359"/>
      <c r="AP1" s="359"/>
      <c r="AQ1" s="359"/>
      <c r="AR1" s="359"/>
      <c r="AS1" s="359"/>
      <c r="AT1" s="359"/>
      <c r="AU1" s="359"/>
      <c r="AV1" s="359"/>
      <c r="AW1" s="360"/>
      <c r="AX1" s="184" t="s">
        <v>10</v>
      </c>
      <c r="AY1" s="231"/>
      <c r="AZ1" s="231"/>
      <c r="BA1" s="231"/>
      <c r="BB1" s="231"/>
      <c r="BC1" s="231"/>
      <c r="BD1" s="231"/>
      <c r="BE1" s="231"/>
      <c r="BF1" s="231"/>
      <c r="BG1" s="232"/>
      <c r="BH1" s="184" t="s">
        <v>10</v>
      </c>
      <c r="BI1" s="182"/>
      <c r="BJ1" s="182"/>
      <c r="BK1" s="182"/>
      <c r="BL1" s="182"/>
      <c r="BM1" s="182"/>
      <c r="BN1" s="182"/>
      <c r="BO1" s="183"/>
      <c r="BP1" s="250" t="s">
        <v>928</v>
      </c>
      <c r="BQ1" s="231"/>
      <c r="BR1" s="232"/>
      <c r="BS1" s="180" t="s">
        <v>12</v>
      </c>
      <c r="BT1" s="180" t="s">
        <v>13</v>
      </c>
      <c r="BU1" s="233"/>
      <c r="BV1" s="233"/>
      <c r="BW1" s="233"/>
      <c r="BX1" s="198"/>
      <c r="BY1" s="188" t="s">
        <v>14</v>
      </c>
      <c r="BZ1" s="182"/>
      <c r="CA1" s="182"/>
      <c r="CB1" s="182"/>
      <c r="CC1" s="182"/>
      <c r="CD1" s="183"/>
      <c r="CE1" s="181" t="s">
        <v>15</v>
      </c>
      <c r="CF1" s="182"/>
      <c r="CG1" s="182"/>
      <c r="CH1" s="183"/>
    </row>
    <row r="2" spans="1:86" ht="11.25">
      <c r="A2" s="189" t="s">
        <v>16</v>
      </c>
      <c r="B2" s="189"/>
      <c r="C2" s="189" t="s">
        <v>17</v>
      </c>
      <c r="D2" s="190" t="s">
        <v>18</v>
      </c>
      <c r="E2" s="190" t="s">
        <v>19</v>
      </c>
      <c r="F2" s="191"/>
      <c r="G2" s="191"/>
      <c r="H2" s="180" t="s">
        <v>20</v>
      </c>
      <c r="I2" s="184" t="s">
        <v>21</v>
      </c>
      <c r="J2" s="231"/>
      <c r="K2" s="231"/>
      <c r="L2" s="231"/>
      <c r="M2" s="182"/>
      <c r="N2" s="182"/>
      <c r="O2" s="183"/>
      <c r="P2" s="181" t="s">
        <v>21</v>
      </c>
      <c r="Q2" s="182"/>
      <c r="R2" s="182"/>
      <c r="S2" s="182"/>
      <c r="T2" s="182"/>
      <c r="U2" s="182"/>
      <c r="V2" s="182"/>
      <c r="W2" s="182"/>
      <c r="X2" s="182"/>
      <c r="Y2" s="183"/>
      <c r="Z2" s="190" t="s">
        <v>20</v>
      </c>
      <c r="AA2" s="184" t="s">
        <v>22</v>
      </c>
      <c r="AB2" s="231"/>
      <c r="AC2" s="231"/>
      <c r="AD2" s="231"/>
      <c r="AE2" s="231"/>
      <c r="AF2" s="231"/>
      <c r="AG2" s="232"/>
      <c r="AH2" s="234" t="s">
        <v>23</v>
      </c>
      <c r="AI2" s="235"/>
      <c r="AJ2" s="235"/>
      <c r="AK2" s="235"/>
      <c r="AL2" s="236"/>
      <c r="AM2" s="179" t="s">
        <v>24</v>
      </c>
      <c r="AN2" s="181" t="s">
        <v>21</v>
      </c>
      <c r="AO2" s="182"/>
      <c r="AP2" s="182"/>
      <c r="AQ2" s="231"/>
      <c r="AR2" s="182"/>
      <c r="AS2" s="182"/>
      <c r="AT2" s="182"/>
      <c r="AU2" s="182"/>
      <c r="AV2" s="182"/>
      <c r="AW2" s="183"/>
      <c r="AX2" s="184" t="s">
        <v>21</v>
      </c>
      <c r="AY2" s="231"/>
      <c r="AZ2" s="231"/>
      <c r="BA2" s="231"/>
      <c r="BB2" s="231"/>
      <c r="BC2" s="231"/>
      <c r="BD2" s="231"/>
      <c r="BE2" s="231"/>
      <c r="BF2" s="231"/>
      <c r="BG2" s="232"/>
      <c r="BH2" s="184" t="s">
        <v>21</v>
      </c>
      <c r="BI2" s="182"/>
      <c r="BJ2" s="182"/>
      <c r="BK2" s="182"/>
      <c r="BL2" s="182"/>
      <c r="BM2" s="182"/>
      <c r="BN2" s="182"/>
      <c r="BO2" s="183"/>
      <c r="BP2" s="190" t="s">
        <v>25</v>
      </c>
      <c r="BQ2" s="184" t="s">
        <v>21</v>
      </c>
      <c r="BR2" s="232"/>
      <c r="BS2" s="191" t="s">
        <v>26</v>
      </c>
      <c r="BT2" s="237" t="s">
        <v>27</v>
      </c>
      <c r="BU2" s="238"/>
      <c r="BV2" s="238"/>
      <c r="BW2" s="238"/>
      <c r="BX2" s="239"/>
      <c r="BY2" s="190" t="s">
        <v>28</v>
      </c>
      <c r="BZ2" s="195" t="s">
        <v>29</v>
      </c>
      <c r="CA2" s="195"/>
      <c r="CB2" s="195"/>
      <c r="CC2" s="195"/>
      <c r="CD2" s="195"/>
      <c r="CE2" s="179" t="s">
        <v>30</v>
      </c>
      <c r="CF2" s="179" t="s">
        <v>31</v>
      </c>
      <c r="CG2" s="179" t="s">
        <v>32</v>
      </c>
      <c r="CH2" s="179" t="s">
        <v>33</v>
      </c>
    </row>
    <row r="3" spans="1:86" ht="90">
      <c r="A3" s="189"/>
      <c r="B3" s="189"/>
      <c r="C3" s="189" t="s">
        <v>34</v>
      </c>
      <c r="D3" s="190" t="s">
        <v>35</v>
      </c>
      <c r="E3" s="190" t="s">
        <v>36</v>
      </c>
      <c r="F3" s="190"/>
      <c r="G3" s="190"/>
      <c r="H3" s="190"/>
      <c r="I3" s="248" t="s">
        <v>38</v>
      </c>
      <c r="J3" s="241"/>
      <c r="K3" s="241"/>
      <c r="L3" s="241"/>
      <c r="M3" s="196"/>
      <c r="N3" s="196"/>
      <c r="O3" s="197"/>
      <c r="P3" s="249" t="s">
        <v>38</v>
      </c>
      <c r="Q3" s="196"/>
      <c r="R3" s="197"/>
      <c r="S3" s="179" t="s">
        <v>39</v>
      </c>
      <c r="T3" s="179" t="s">
        <v>39</v>
      </c>
      <c r="U3" s="179" t="s">
        <v>40</v>
      </c>
      <c r="V3" s="179" t="s">
        <v>41</v>
      </c>
      <c r="W3" s="185" t="s">
        <v>42</v>
      </c>
      <c r="X3" s="187"/>
      <c r="Y3" s="179" t="s">
        <v>43</v>
      </c>
      <c r="Z3" s="190"/>
      <c r="AA3" s="240" t="s">
        <v>45</v>
      </c>
      <c r="AB3" s="241"/>
      <c r="AC3" s="241"/>
      <c r="AD3" s="241"/>
      <c r="AE3" s="241"/>
      <c r="AF3" s="242"/>
      <c r="AG3" s="198" t="s">
        <v>46</v>
      </c>
      <c r="AH3" s="243" t="s">
        <v>47</v>
      </c>
      <c r="AI3" s="244"/>
      <c r="AJ3" s="244"/>
      <c r="AK3" s="244"/>
      <c r="AL3" s="245"/>
      <c r="AM3" s="190"/>
      <c r="AN3" s="251" t="s">
        <v>49</v>
      </c>
      <c r="AO3" s="187"/>
      <c r="AP3" s="190" t="s">
        <v>41</v>
      </c>
      <c r="AQ3" s="252" t="s">
        <v>50</v>
      </c>
      <c r="AR3" s="186"/>
      <c r="AS3" s="186"/>
      <c r="AT3" s="187"/>
      <c r="AU3" s="190" t="s">
        <v>51</v>
      </c>
      <c r="AV3" s="190" t="s">
        <v>41</v>
      </c>
      <c r="AW3" s="190" t="s">
        <v>41</v>
      </c>
      <c r="AX3" s="250" t="s">
        <v>52</v>
      </c>
      <c r="AY3" s="231"/>
      <c r="AZ3" s="231"/>
      <c r="BA3" s="231"/>
      <c r="BB3" s="232"/>
      <c r="BC3" s="231" t="s">
        <v>53</v>
      </c>
      <c r="BD3" s="231"/>
      <c r="BE3" s="231"/>
      <c r="BF3" s="231"/>
      <c r="BG3" s="232"/>
      <c r="BH3" s="250" t="s">
        <v>54</v>
      </c>
      <c r="BI3" s="186"/>
      <c r="BJ3" s="186"/>
      <c r="BK3" s="186"/>
      <c r="BL3" s="186"/>
      <c r="BM3" s="186"/>
      <c r="BN3" s="186"/>
      <c r="BO3" s="187"/>
      <c r="BP3" s="190" t="s">
        <v>20</v>
      </c>
      <c r="BQ3" s="179" t="s">
        <v>55</v>
      </c>
      <c r="BR3" s="180" t="s">
        <v>56</v>
      </c>
      <c r="BS3" s="191" t="s">
        <v>57</v>
      </c>
      <c r="BT3" s="190" t="s">
        <v>20</v>
      </c>
      <c r="BU3" s="238" t="s">
        <v>22</v>
      </c>
      <c r="BV3" s="238"/>
      <c r="BW3" s="238"/>
      <c r="BX3" s="239"/>
      <c r="BY3" s="190" t="s">
        <v>58</v>
      </c>
      <c r="BZ3" s="179" t="s">
        <v>59</v>
      </c>
      <c r="CA3" s="179" t="s">
        <v>60</v>
      </c>
      <c r="CB3" s="179" t="s">
        <v>61</v>
      </c>
      <c r="CC3" s="179" t="s">
        <v>62</v>
      </c>
      <c r="CD3" s="180" t="s">
        <v>60</v>
      </c>
      <c r="CE3" s="190" t="s">
        <v>63</v>
      </c>
      <c r="CF3" s="190" t="s">
        <v>64</v>
      </c>
      <c r="CG3" s="190" t="s">
        <v>65</v>
      </c>
      <c r="CH3" s="190" t="s">
        <v>66</v>
      </c>
    </row>
    <row r="4" spans="1:86" ht="11.25">
      <c r="A4" s="189"/>
      <c r="B4" s="189" t="s">
        <v>67</v>
      </c>
      <c r="C4" s="189" t="s">
        <v>68</v>
      </c>
      <c r="D4" s="190" t="s">
        <v>69</v>
      </c>
      <c r="E4" s="190" t="s">
        <v>20</v>
      </c>
      <c r="F4" s="190"/>
      <c r="G4" s="190"/>
      <c r="H4" s="190"/>
      <c r="I4" s="179" t="s">
        <v>20</v>
      </c>
      <c r="J4" s="184" t="s">
        <v>71</v>
      </c>
      <c r="K4" s="231"/>
      <c r="L4" s="231"/>
      <c r="M4" s="182"/>
      <c r="N4" s="182"/>
      <c r="O4" s="183"/>
      <c r="P4" s="181" t="s">
        <v>71</v>
      </c>
      <c r="Q4" s="182"/>
      <c r="R4" s="183"/>
      <c r="S4" s="190" t="s">
        <v>72</v>
      </c>
      <c r="T4" s="190" t="s">
        <v>72</v>
      </c>
      <c r="U4" s="190" t="s">
        <v>73</v>
      </c>
      <c r="V4" s="190" t="s">
        <v>74</v>
      </c>
      <c r="W4" s="200" t="s">
        <v>75</v>
      </c>
      <c r="X4" s="201"/>
      <c r="Y4" s="190"/>
      <c r="Z4" s="190"/>
      <c r="AA4" s="191" t="s">
        <v>20</v>
      </c>
      <c r="AB4" s="184" t="s">
        <v>77</v>
      </c>
      <c r="AC4" s="231"/>
      <c r="AD4" s="231"/>
      <c r="AE4" s="231"/>
      <c r="AF4" s="232"/>
      <c r="AG4" s="202" t="s">
        <v>78</v>
      </c>
      <c r="AH4" s="191" t="s">
        <v>79</v>
      </c>
      <c r="AI4" s="202"/>
      <c r="AJ4" s="180" t="s">
        <v>80</v>
      </c>
      <c r="AK4" s="233"/>
      <c r="AL4" s="198"/>
      <c r="AM4" s="190"/>
      <c r="AN4" s="192" t="s">
        <v>82</v>
      </c>
      <c r="AO4" s="194"/>
      <c r="AP4" s="190" t="s">
        <v>83</v>
      </c>
      <c r="AQ4" s="237" t="s">
        <v>84</v>
      </c>
      <c r="AR4" s="193"/>
      <c r="AS4" s="193"/>
      <c r="AT4" s="194"/>
      <c r="AU4" s="190" t="s">
        <v>85</v>
      </c>
      <c r="AV4" s="190" t="s">
        <v>86</v>
      </c>
      <c r="AW4" s="190" t="s">
        <v>87</v>
      </c>
      <c r="AX4" s="190" t="s">
        <v>20</v>
      </c>
      <c r="AY4" s="205" t="s">
        <v>21</v>
      </c>
      <c r="AZ4" s="204"/>
      <c r="BA4" s="204"/>
      <c r="BB4" s="204"/>
      <c r="BC4" s="190" t="s">
        <v>20</v>
      </c>
      <c r="BD4" s="184" t="s">
        <v>21</v>
      </c>
      <c r="BE4" s="231"/>
      <c r="BF4" s="231"/>
      <c r="BG4" s="232"/>
      <c r="BH4" s="191" t="s">
        <v>20</v>
      </c>
      <c r="BI4" s="181" t="s">
        <v>21</v>
      </c>
      <c r="BJ4" s="182"/>
      <c r="BK4" s="182"/>
      <c r="BL4" s="182"/>
      <c r="BM4" s="182"/>
      <c r="BN4" s="182"/>
      <c r="BO4" s="183"/>
      <c r="BP4" s="190"/>
      <c r="BQ4" s="190"/>
      <c r="BR4" s="191"/>
      <c r="BS4" s="191" t="s">
        <v>89</v>
      </c>
      <c r="BT4" s="190" t="s">
        <v>90</v>
      </c>
      <c r="BU4" s="198" t="s">
        <v>91</v>
      </c>
      <c r="BV4" s="179" t="s">
        <v>92</v>
      </c>
      <c r="BW4" s="179" t="s">
        <v>93</v>
      </c>
      <c r="BX4" s="179" t="s">
        <v>43</v>
      </c>
      <c r="BY4" s="190"/>
      <c r="BZ4" s="190" t="s">
        <v>94</v>
      </c>
      <c r="CA4" s="190" t="s">
        <v>95</v>
      </c>
      <c r="CB4" s="190" t="s">
        <v>96</v>
      </c>
      <c r="CC4" s="190"/>
      <c r="CD4" s="191" t="s">
        <v>97</v>
      </c>
      <c r="CE4" s="190" t="s">
        <v>98</v>
      </c>
      <c r="CF4" s="190" t="s">
        <v>99</v>
      </c>
      <c r="CG4" s="190" t="s">
        <v>100</v>
      </c>
      <c r="CH4" s="190" t="s">
        <v>98</v>
      </c>
    </row>
    <row r="5" spans="1:86" ht="11.25">
      <c r="A5" s="189"/>
      <c r="B5" s="189" t="s">
        <v>101</v>
      </c>
      <c r="C5" s="189"/>
      <c r="D5" s="190" t="s">
        <v>102</v>
      </c>
      <c r="E5" s="190"/>
      <c r="F5" s="190"/>
      <c r="G5" s="190"/>
      <c r="H5" s="190"/>
      <c r="I5" s="190"/>
      <c r="J5" s="190" t="s">
        <v>106</v>
      </c>
      <c r="K5" s="190" t="s">
        <v>107</v>
      </c>
      <c r="L5" s="248" t="s">
        <v>108</v>
      </c>
      <c r="M5" s="196"/>
      <c r="N5" s="196"/>
      <c r="O5" s="197"/>
      <c r="P5" s="179" t="s">
        <v>109</v>
      </c>
      <c r="Q5" s="181" t="s">
        <v>110</v>
      </c>
      <c r="R5" s="183"/>
      <c r="S5" s="190" t="s">
        <v>111</v>
      </c>
      <c r="T5" s="190" t="s">
        <v>111</v>
      </c>
      <c r="U5" s="190" t="s">
        <v>112</v>
      </c>
      <c r="V5" s="190" t="s">
        <v>113</v>
      </c>
      <c r="W5" s="203" t="s">
        <v>114</v>
      </c>
      <c r="X5" s="201"/>
      <c r="Y5" s="190"/>
      <c r="Z5" s="190"/>
      <c r="AA5" s="204" t="s">
        <v>115</v>
      </c>
      <c r="AB5" s="180" t="s">
        <v>116</v>
      </c>
      <c r="AC5" s="233"/>
      <c r="AD5" s="198"/>
      <c r="AE5" s="191" t="s">
        <v>117</v>
      </c>
      <c r="AF5" s="190" t="s">
        <v>43</v>
      </c>
      <c r="AG5" s="202"/>
      <c r="AH5" s="191"/>
      <c r="AI5" s="202"/>
      <c r="AJ5" s="237" t="s">
        <v>118</v>
      </c>
      <c r="AK5" s="238"/>
      <c r="AL5" s="239"/>
      <c r="AM5" s="190"/>
      <c r="AN5" s="179"/>
      <c r="AO5" s="180"/>
      <c r="AP5" s="190"/>
      <c r="AQ5" s="190"/>
      <c r="AR5" s="181"/>
      <c r="AS5" s="182"/>
      <c r="AT5" s="183"/>
      <c r="AU5" s="190"/>
      <c r="AV5" s="190"/>
      <c r="AW5" s="190"/>
      <c r="AX5" s="190"/>
      <c r="AY5" s="179"/>
      <c r="AZ5" s="179"/>
      <c r="BA5" s="179"/>
      <c r="BB5" s="180"/>
      <c r="BC5" s="190"/>
      <c r="BD5" s="179"/>
      <c r="BE5" s="179"/>
      <c r="BF5" s="179"/>
      <c r="BG5" s="179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1"/>
      <c r="BS5" s="191" t="s">
        <v>142</v>
      </c>
      <c r="BT5" s="190" t="s">
        <v>143</v>
      </c>
      <c r="BU5" s="202" t="s">
        <v>144</v>
      </c>
      <c r="BV5" s="190" t="s">
        <v>145</v>
      </c>
      <c r="BW5" s="190"/>
      <c r="BX5" s="190"/>
      <c r="BY5" s="190"/>
      <c r="BZ5" s="190" t="s">
        <v>147</v>
      </c>
      <c r="CA5" s="190" t="s">
        <v>148</v>
      </c>
      <c r="CB5" s="190" t="s">
        <v>149</v>
      </c>
      <c r="CC5" s="190"/>
      <c r="CD5" s="191" t="s">
        <v>150</v>
      </c>
      <c r="CE5" s="190" t="s">
        <v>151</v>
      </c>
      <c r="CF5" s="190" t="s">
        <v>151</v>
      </c>
      <c r="CG5" s="190"/>
      <c r="CH5" s="190" t="s">
        <v>151</v>
      </c>
    </row>
    <row r="6" spans="1:86" ht="11.25">
      <c r="A6" s="189"/>
      <c r="B6" s="189" t="s">
        <v>152</v>
      </c>
      <c r="C6" s="189" t="s">
        <v>68</v>
      </c>
      <c r="D6" s="190" t="s">
        <v>153</v>
      </c>
      <c r="E6" s="190"/>
      <c r="F6" s="190"/>
      <c r="G6" s="190"/>
      <c r="H6" s="190"/>
      <c r="I6" s="190"/>
      <c r="J6" s="190"/>
      <c r="K6" s="190"/>
      <c r="L6" s="190" t="s">
        <v>157</v>
      </c>
      <c r="M6" s="181" t="s">
        <v>21</v>
      </c>
      <c r="N6" s="182"/>
      <c r="O6" s="183"/>
      <c r="P6" s="190"/>
      <c r="Q6" s="190" t="s">
        <v>20</v>
      </c>
      <c r="R6" s="179" t="s">
        <v>158</v>
      </c>
      <c r="S6" s="190" t="s">
        <v>159</v>
      </c>
      <c r="T6" s="190" t="s">
        <v>160</v>
      </c>
      <c r="U6" s="190" t="s">
        <v>161</v>
      </c>
      <c r="V6" s="190" t="s">
        <v>162</v>
      </c>
      <c r="W6" s="203" t="s">
        <v>163</v>
      </c>
      <c r="X6" s="201"/>
      <c r="Y6" s="190"/>
      <c r="Z6" s="190"/>
      <c r="AA6" s="191" t="s">
        <v>164</v>
      </c>
      <c r="AB6" s="237" t="s">
        <v>165</v>
      </c>
      <c r="AC6" s="238"/>
      <c r="AD6" s="239"/>
      <c r="AE6" s="204" t="s">
        <v>166</v>
      </c>
      <c r="AF6" s="190" t="s">
        <v>167</v>
      </c>
      <c r="AG6" s="204"/>
      <c r="AH6" s="179"/>
      <c r="AI6" s="198"/>
      <c r="AJ6" s="198" t="s">
        <v>168</v>
      </c>
      <c r="AK6" s="179" t="s">
        <v>169</v>
      </c>
      <c r="AL6" s="179" t="s">
        <v>168</v>
      </c>
      <c r="AM6" s="205"/>
      <c r="AN6" s="190" t="s">
        <v>171</v>
      </c>
      <c r="AO6" s="191" t="s">
        <v>172</v>
      </c>
      <c r="AP6" s="190"/>
      <c r="AQ6" s="190"/>
      <c r="AR6" s="179" t="s">
        <v>174</v>
      </c>
      <c r="AS6" s="179" t="s">
        <v>175</v>
      </c>
      <c r="AT6" s="180" t="s">
        <v>176</v>
      </c>
      <c r="AU6" s="190" t="s">
        <v>177</v>
      </c>
      <c r="AV6" s="205" t="s">
        <v>178</v>
      </c>
      <c r="AW6" s="190" t="s">
        <v>179</v>
      </c>
      <c r="AX6" s="190"/>
      <c r="AY6" s="190" t="s">
        <v>181</v>
      </c>
      <c r="AZ6" s="190" t="s">
        <v>182</v>
      </c>
      <c r="BA6" s="190" t="s">
        <v>183</v>
      </c>
      <c r="BB6" s="191" t="s">
        <v>41</v>
      </c>
      <c r="BC6" s="190" t="s">
        <v>184</v>
      </c>
      <c r="BD6" s="190" t="s">
        <v>185</v>
      </c>
      <c r="BE6" s="190" t="s">
        <v>186</v>
      </c>
      <c r="BF6" s="190" t="s">
        <v>187</v>
      </c>
      <c r="BG6" s="190" t="s">
        <v>41</v>
      </c>
      <c r="BH6" s="190"/>
      <c r="BI6" s="190" t="s">
        <v>189</v>
      </c>
      <c r="BJ6" s="190" t="s">
        <v>190</v>
      </c>
      <c r="BK6" s="190" t="s">
        <v>191</v>
      </c>
      <c r="BL6" s="190" t="s">
        <v>192</v>
      </c>
      <c r="BM6" s="190" t="s">
        <v>193</v>
      </c>
      <c r="BN6" s="190" t="s">
        <v>194</v>
      </c>
      <c r="BO6" s="190"/>
      <c r="BP6" s="190"/>
      <c r="BQ6" s="190"/>
      <c r="BR6" s="191"/>
      <c r="BS6" s="191" t="s">
        <v>195</v>
      </c>
      <c r="BT6" s="189" t="s">
        <v>196</v>
      </c>
      <c r="BU6" s="202"/>
      <c r="BV6" s="190" t="s">
        <v>197</v>
      </c>
      <c r="BW6" s="190"/>
      <c r="BX6" s="190"/>
      <c r="BY6" s="190"/>
      <c r="BZ6" s="190" t="s">
        <v>199</v>
      </c>
      <c r="CA6" s="190" t="s">
        <v>200</v>
      </c>
      <c r="CB6" s="190" t="s">
        <v>201</v>
      </c>
      <c r="CC6" s="190"/>
      <c r="CD6" s="191" t="s">
        <v>202</v>
      </c>
      <c r="CE6" s="190"/>
      <c r="CF6" s="190"/>
      <c r="CG6" s="190"/>
      <c r="CH6" s="190"/>
    </row>
    <row r="7" spans="1:86" ht="11.25">
      <c r="A7" s="189"/>
      <c r="B7" s="189"/>
      <c r="C7" s="189" t="s">
        <v>203</v>
      </c>
      <c r="D7" s="190" t="s">
        <v>204</v>
      </c>
      <c r="E7" s="190"/>
      <c r="F7" s="190"/>
      <c r="G7" s="190"/>
      <c r="H7" s="206"/>
      <c r="I7" s="207"/>
      <c r="J7" s="206"/>
      <c r="K7" s="206"/>
      <c r="L7" s="190"/>
      <c r="M7" s="190" t="s">
        <v>207</v>
      </c>
      <c r="N7" s="190" t="s">
        <v>208</v>
      </c>
      <c r="O7" s="190" t="s">
        <v>209</v>
      </c>
      <c r="P7" s="190"/>
      <c r="Q7" s="206"/>
      <c r="R7" s="190" t="s">
        <v>210</v>
      </c>
      <c r="S7" s="190" t="s">
        <v>211</v>
      </c>
      <c r="T7" s="190" t="s">
        <v>212</v>
      </c>
      <c r="U7" s="190" t="s">
        <v>213</v>
      </c>
      <c r="V7" s="190"/>
      <c r="W7" s="179" t="s">
        <v>20</v>
      </c>
      <c r="X7" s="199" t="s">
        <v>21</v>
      </c>
      <c r="Y7" s="190"/>
      <c r="Z7" s="190"/>
      <c r="AA7" s="205"/>
      <c r="AB7" s="190" t="s">
        <v>20</v>
      </c>
      <c r="AC7" s="188" t="s">
        <v>21</v>
      </c>
      <c r="AD7" s="232"/>
      <c r="AE7" s="204" t="s">
        <v>214</v>
      </c>
      <c r="AF7" s="190" t="s">
        <v>41</v>
      </c>
      <c r="AG7" s="204"/>
      <c r="AH7" s="190" t="s">
        <v>215</v>
      </c>
      <c r="AI7" s="202" t="s">
        <v>216</v>
      </c>
      <c r="AJ7" s="202" t="s">
        <v>217</v>
      </c>
      <c r="AK7" s="190" t="s">
        <v>218</v>
      </c>
      <c r="AL7" s="190" t="s">
        <v>219</v>
      </c>
      <c r="AM7" s="190"/>
      <c r="AN7" s="190" t="s">
        <v>220</v>
      </c>
      <c r="AO7" s="191" t="s">
        <v>221</v>
      </c>
      <c r="AP7" s="190"/>
      <c r="AQ7" s="190"/>
      <c r="AR7" s="190" t="s">
        <v>223</v>
      </c>
      <c r="AS7" s="190" t="s">
        <v>224</v>
      </c>
      <c r="AT7" s="191" t="s">
        <v>225</v>
      </c>
      <c r="AU7" s="190" t="s">
        <v>226</v>
      </c>
      <c r="AV7" s="190" t="s">
        <v>227</v>
      </c>
      <c r="AW7" s="190"/>
      <c r="AX7" s="190"/>
      <c r="AY7" s="190"/>
      <c r="AZ7" s="190"/>
      <c r="BA7" s="190" t="s">
        <v>228</v>
      </c>
      <c r="BB7" s="191"/>
      <c r="BC7" s="190"/>
      <c r="BD7" s="190" t="s">
        <v>229</v>
      </c>
      <c r="BE7" s="190" t="s">
        <v>230</v>
      </c>
      <c r="BF7" s="190" t="s">
        <v>231</v>
      </c>
      <c r="BG7" s="190"/>
      <c r="BH7" s="190"/>
      <c r="BI7" s="190" t="s">
        <v>233</v>
      </c>
      <c r="BJ7" s="190" t="s">
        <v>234</v>
      </c>
      <c r="BK7" s="190" t="s">
        <v>235</v>
      </c>
      <c r="BL7" s="190" t="s">
        <v>236</v>
      </c>
      <c r="BM7" s="190" t="s">
        <v>237</v>
      </c>
      <c r="BN7" s="190" t="s">
        <v>238</v>
      </c>
      <c r="BO7" s="190"/>
      <c r="BP7" s="190"/>
      <c r="BQ7" s="190"/>
      <c r="BR7" s="191"/>
      <c r="BS7" s="208"/>
      <c r="BT7" s="190"/>
      <c r="BU7" s="190"/>
      <c r="BV7" s="190"/>
      <c r="BW7" s="190"/>
      <c r="BX7" s="190"/>
      <c r="BY7" s="190"/>
      <c r="BZ7" s="190" t="s">
        <v>240</v>
      </c>
      <c r="CA7" s="190" t="s">
        <v>241</v>
      </c>
      <c r="CB7" s="190" t="s">
        <v>242</v>
      </c>
      <c r="CC7" s="190"/>
      <c r="CD7" s="191"/>
      <c r="CE7" s="190"/>
      <c r="CF7" s="190"/>
      <c r="CG7" s="190"/>
      <c r="CH7" s="190"/>
    </row>
    <row r="8" spans="1:86" ht="101.25">
      <c r="A8" s="209"/>
      <c r="B8" s="209"/>
      <c r="C8" s="210" t="s">
        <v>243</v>
      </c>
      <c r="D8" s="211"/>
      <c r="E8" s="211"/>
      <c r="F8" s="211"/>
      <c r="G8" s="211"/>
      <c r="H8" s="212"/>
      <c r="I8" s="212"/>
      <c r="J8" s="213"/>
      <c r="K8" s="213"/>
      <c r="L8" s="214"/>
      <c r="M8" s="215"/>
      <c r="N8" s="213" t="s">
        <v>245</v>
      </c>
      <c r="O8" s="213" t="s">
        <v>246</v>
      </c>
      <c r="P8" s="213"/>
      <c r="Q8" s="215"/>
      <c r="R8" s="213" t="s">
        <v>247</v>
      </c>
      <c r="S8" s="213"/>
      <c r="T8" s="211"/>
      <c r="U8" s="211" t="s">
        <v>248</v>
      </c>
      <c r="V8" s="211"/>
      <c r="W8" s="213"/>
      <c r="X8" s="211" t="s">
        <v>249</v>
      </c>
      <c r="Y8" s="211"/>
      <c r="Z8" s="211"/>
      <c r="AA8" s="214"/>
      <c r="AB8" s="211"/>
      <c r="AC8" s="211" t="s">
        <v>250</v>
      </c>
      <c r="AD8" s="213" t="s">
        <v>251</v>
      </c>
      <c r="AE8" s="216" t="s">
        <v>252</v>
      </c>
      <c r="AF8" s="213"/>
      <c r="AG8" s="217"/>
      <c r="AH8" s="211" t="s">
        <v>253</v>
      </c>
      <c r="AI8" s="218" t="s">
        <v>253</v>
      </c>
      <c r="AJ8" s="218" t="s">
        <v>254</v>
      </c>
      <c r="AK8" s="211" t="s">
        <v>255</v>
      </c>
      <c r="AL8" s="211" t="s">
        <v>256</v>
      </c>
      <c r="AM8" s="211"/>
      <c r="AN8" s="213"/>
      <c r="AO8" s="219"/>
      <c r="AP8" s="211"/>
      <c r="AQ8" s="211"/>
      <c r="AR8" s="211" t="s">
        <v>257</v>
      </c>
      <c r="AS8" s="211" t="s">
        <v>258</v>
      </c>
      <c r="AT8" s="220" t="s">
        <v>259</v>
      </c>
      <c r="AU8" s="211" t="s">
        <v>260</v>
      </c>
      <c r="AV8" s="211"/>
      <c r="AW8" s="211"/>
      <c r="AX8" s="211"/>
      <c r="AY8" s="211"/>
      <c r="AZ8" s="211"/>
      <c r="BA8" s="211" t="s">
        <v>261</v>
      </c>
      <c r="BB8" s="220"/>
      <c r="BC8" s="211"/>
      <c r="BD8" s="211"/>
      <c r="BE8" s="211" t="s">
        <v>262</v>
      </c>
      <c r="BF8" s="211" t="s">
        <v>263</v>
      </c>
      <c r="BG8" s="211"/>
      <c r="BH8" s="211"/>
      <c r="BI8" s="211" t="s">
        <v>264</v>
      </c>
      <c r="BJ8" s="211" t="s">
        <v>265</v>
      </c>
      <c r="BK8" s="211" t="s">
        <v>266</v>
      </c>
      <c r="BL8" s="211" t="s">
        <v>267</v>
      </c>
      <c r="BM8" s="211" t="s">
        <v>268</v>
      </c>
      <c r="BN8" s="211"/>
      <c r="BO8" s="211"/>
      <c r="BP8" s="211"/>
      <c r="BQ8" s="211"/>
      <c r="BR8" s="220"/>
      <c r="BS8" s="220"/>
      <c r="BT8" s="211"/>
      <c r="BU8" s="214"/>
      <c r="BV8" s="211"/>
      <c r="BW8" s="211"/>
      <c r="BX8" s="211"/>
      <c r="BY8" s="211"/>
      <c r="BZ8" s="211" t="s">
        <v>269</v>
      </c>
      <c r="CA8" s="211" t="s">
        <v>270</v>
      </c>
      <c r="CB8" s="211" t="s">
        <v>271</v>
      </c>
      <c r="CC8" s="211"/>
      <c r="CD8" s="220"/>
      <c r="CE8" s="211"/>
      <c r="CF8" s="211"/>
      <c r="CG8" s="211"/>
      <c r="CH8" s="211"/>
    </row>
    <row r="9" spans="1:86" ht="11.25">
      <c r="A9" s="221" t="s">
        <v>272</v>
      </c>
      <c r="B9" s="221" t="s">
        <v>273</v>
      </c>
      <c r="C9" s="221" t="s">
        <v>274</v>
      </c>
      <c r="D9" s="222">
        <v>1</v>
      </c>
      <c r="E9" s="222">
        <v>2</v>
      </c>
      <c r="F9" s="222"/>
      <c r="G9" s="222"/>
      <c r="H9" s="222">
        <v>3</v>
      </c>
      <c r="I9" s="222">
        <v>4</v>
      </c>
      <c r="J9" s="222">
        <v>5</v>
      </c>
      <c r="K9" s="222">
        <v>6</v>
      </c>
      <c r="L9" s="222">
        <v>7</v>
      </c>
      <c r="M9" s="222">
        <v>8</v>
      </c>
      <c r="N9" s="222">
        <v>9</v>
      </c>
      <c r="O9" s="222">
        <v>10</v>
      </c>
      <c r="P9" s="222">
        <v>11</v>
      </c>
      <c r="Q9" s="222">
        <v>12</v>
      </c>
      <c r="R9" s="222">
        <v>13</v>
      </c>
      <c r="S9" s="222">
        <v>14</v>
      </c>
      <c r="T9" s="222">
        <v>15</v>
      </c>
      <c r="U9" s="222">
        <v>16</v>
      </c>
      <c r="V9" s="222">
        <v>17</v>
      </c>
      <c r="W9" s="222">
        <v>18</v>
      </c>
      <c r="X9" s="222">
        <v>19</v>
      </c>
      <c r="Y9" s="222">
        <v>20</v>
      </c>
      <c r="Z9" s="222">
        <v>21</v>
      </c>
      <c r="AA9" s="222">
        <v>22</v>
      </c>
      <c r="AB9" s="222">
        <v>23</v>
      </c>
      <c r="AC9" s="222">
        <v>24</v>
      </c>
      <c r="AD9" s="222">
        <v>25</v>
      </c>
      <c r="AE9" s="222">
        <v>26</v>
      </c>
      <c r="AF9" s="222">
        <v>27</v>
      </c>
      <c r="AG9" s="222">
        <v>28</v>
      </c>
      <c r="AH9" s="222">
        <v>29</v>
      </c>
      <c r="AI9" s="222">
        <v>30</v>
      </c>
      <c r="AJ9" s="222">
        <v>31</v>
      </c>
      <c r="AK9" s="222">
        <v>32</v>
      </c>
      <c r="AL9" s="222">
        <v>33</v>
      </c>
      <c r="AM9" s="222">
        <v>34</v>
      </c>
      <c r="AN9" s="222">
        <v>35</v>
      </c>
      <c r="AO9" s="222">
        <v>36</v>
      </c>
      <c r="AP9" s="222">
        <v>37</v>
      </c>
      <c r="AQ9" s="222">
        <v>38</v>
      </c>
      <c r="AR9" s="222">
        <v>39</v>
      </c>
      <c r="AS9" s="222">
        <v>40</v>
      </c>
      <c r="AT9" s="222">
        <v>41</v>
      </c>
      <c r="AU9" s="222">
        <v>42</v>
      </c>
      <c r="AV9" s="222">
        <v>43</v>
      </c>
      <c r="AW9" s="222">
        <v>44</v>
      </c>
      <c r="AX9" s="222">
        <v>45</v>
      </c>
      <c r="AY9" s="222">
        <v>46</v>
      </c>
      <c r="AZ9" s="222">
        <v>47</v>
      </c>
      <c r="BA9" s="222">
        <v>48</v>
      </c>
      <c r="BB9" s="222">
        <v>49</v>
      </c>
      <c r="BC9" s="222">
        <v>50</v>
      </c>
      <c r="BD9" s="222">
        <v>51</v>
      </c>
      <c r="BE9" s="222">
        <v>52</v>
      </c>
      <c r="BF9" s="222">
        <v>53</v>
      </c>
      <c r="BG9" s="222">
        <v>54</v>
      </c>
      <c r="BH9" s="222">
        <v>55</v>
      </c>
      <c r="BI9" s="222">
        <v>56</v>
      </c>
      <c r="BJ9" s="222">
        <v>57</v>
      </c>
      <c r="BK9" s="222">
        <v>58</v>
      </c>
      <c r="BL9" s="222">
        <v>59</v>
      </c>
      <c r="BM9" s="222">
        <v>60</v>
      </c>
      <c r="BN9" s="222">
        <v>61</v>
      </c>
      <c r="BO9" s="222">
        <v>62</v>
      </c>
      <c r="BP9" s="222">
        <v>63</v>
      </c>
      <c r="BQ9" s="222">
        <v>64</v>
      </c>
      <c r="BR9" s="222">
        <v>65</v>
      </c>
      <c r="BS9" s="222">
        <v>66</v>
      </c>
      <c r="BT9" s="222">
        <v>67</v>
      </c>
      <c r="BU9" s="222">
        <v>68</v>
      </c>
      <c r="BV9" s="222">
        <v>69</v>
      </c>
      <c r="BW9" s="222">
        <v>70</v>
      </c>
      <c r="BX9" s="222" t="s">
        <v>275</v>
      </c>
      <c r="BY9" s="222">
        <v>72</v>
      </c>
      <c r="BZ9" s="222">
        <v>73</v>
      </c>
      <c r="CA9" s="222">
        <v>74</v>
      </c>
      <c r="CB9" s="222">
        <v>75</v>
      </c>
      <c r="CC9" s="222">
        <v>76</v>
      </c>
      <c r="CD9" s="222">
        <v>77</v>
      </c>
      <c r="CE9" s="222">
        <v>78</v>
      </c>
      <c r="CF9" s="222">
        <v>79</v>
      </c>
      <c r="CG9" s="222">
        <v>80</v>
      </c>
      <c r="CH9" s="222">
        <v>81</v>
      </c>
    </row>
    <row r="10" spans="1:86" ht="51">
      <c r="A10" s="173"/>
      <c r="B10" s="170" t="s">
        <v>276</v>
      </c>
      <c r="C10" s="174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5"/>
      <c r="AO10" s="175"/>
      <c r="AP10" s="175"/>
      <c r="AQ10" s="174"/>
      <c r="AR10" s="175"/>
      <c r="AS10" s="175"/>
      <c r="AT10" s="175"/>
      <c r="AU10" s="175"/>
      <c r="AV10" s="175"/>
      <c r="AW10" s="175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5"/>
      <c r="BJ10" s="175"/>
      <c r="BK10" s="175"/>
      <c r="BL10" s="175"/>
      <c r="BM10" s="175"/>
      <c r="BN10" s="175"/>
      <c r="BO10" s="175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5"/>
      <c r="CA10" s="175"/>
      <c r="CB10" s="175"/>
      <c r="CC10" s="175"/>
      <c r="CD10" s="175"/>
      <c r="CE10" s="175"/>
      <c r="CF10" s="175"/>
      <c r="CG10" s="175"/>
      <c r="CH10" s="175"/>
    </row>
    <row r="11" spans="1:86" ht="56.25">
      <c r="A11" s="155" t="s">
        <v>277</v>
      </c>
      <c r="B11" s="156" t="s">
        <v>278</v>
      </c>
      <c r="C11" s="157" t="s">
        <v>279</v>
      </c>
      <c r="D11" s="158" t="s">
        <v>277</v>
      </c>
      <c r="E11" s="253">
        <v>1.5593</v>
      </c>
      <c r="F11" s="165">
        <f>F12</f>
        <v>0</v>
      </c>
      <c r="G11" s="165"/>
      <c r="H11" s="165">
        <f>I11+S11+T11+U11+V11+W11+X11</f>
        <v>1.5593</v>
      </c>
      <c r="I11" s="165">
        <f>J11+K11+L11+P11+Q11</f>
        <v>1.5593</v>
      </c>
      <c r="J11" s="165" t="s">
        <v>280</v>
      </c>
      <c r="K11" s="165"/>
      <c r="L11" s="165">
        <f>M11+N11+O11</f>
        <v>0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223">
        <f>AA11+AG11</f>
        <v>0</v>
      </c>
      <c r="AA11" s="223">
        <f>AB11+AE11+AF11</f>
        <v>0</v>
      </c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>
        <f>AN11+AO11+AP11+AQ11+AU11+AV11+AW11+AX11+BC11+BH11</f>
        <v>0</v>
      </c>
      <c r="AN11" s="165"/>
      <c r="AO11" s="165"/>
      <c r="AP11" s="165"/>
      <c r="AQ11" s="223">
        <f>AR11+AS11+AT11</f>
        <v>0</v>
      </c>
      <c r="AR11" s="165"/>
      <c r="AS11" s="165"/>
      <c r="AT11" s="165"/>
      <c r="AU11" s="165"/>
      <c r="AV11" s="165"/>
      <c r="AW11" s="165"/>
      <c r="AX11" s="223">
        <f>AY11+AZ11+BA11+BB11</f>
        <v>0</v>
      </c>
      <c r="AY11" s="223"/>
      <c r="AZ11" s="223"/>
      <c r="BA11" s="223"/>
      <c r="BB11" s="223"/>
      <c r="BC11" s="223">
        <f>BD11+BE11+BF11+BG11</f>
        <v>0</v>
      </c>
      <c r="BD11" s="223"/>
      <c r="BE11" s="223"/>
      <c r="BF11" s="223"/>
      <c r="BG11" s="223"/>
      <c r="BH11" s="223">
        <f>BI11+BJ11+BK11+BL11+BM11+BN11+BO11</f>
        <v>0</v>
      </c>
      <c r="BI11" s="165"/>
      <c r="BJ11" s="165"/>
      <c r="BK11" s="165"/>
      <c r="BL11" s="165"/>
      <c r="BM11" s="165"/>
      <c r="BN11" s="165"/>
      <c r="BO11" s="165"/>
      <c r="BP11" s="223">
        <f>BQ11+BR11</f>
        <v>0</v>
      </c>
      <c r="BQ11" s="223"/>
      <c r="BR11" s="223"/>
      <c r="BS11" s="223"/>
      <c r="BT11" s="223">
        <f>BU11+BV11+BW11+BX11</f>
        <v>0</v>
      </c>
      <c r="BU11" s="223"/>
      <c r="BV11" s="223"/>
      <c r="BW11" s="223"/>
      <c r="BX11" s="223"/>
      <c r="BY11" s="223">
        <f>BZ11+CA11+CB11+CC11+CD11</f>
        <v>0</v>
      </c>
      <c r="BZ11" s="165"/>
      <c r="CA11" s="165"/>
      <c r="CB11" s="165"/>
      <c r="CC11" s="165"/>
      <c r="CD11" s="165"/>
      <c r="CE11" s="165"/>
      <c r="CF11" s="165"/>
      <c r="CG11" s="165"/>
      <c r="CH11" s="165"/>
    </row>
    <row r="12" spans="1:86" ht="45">
      <c r="A12" s="155" t="s">
        <v>303</v>
      </c>
      <c r="B12" s="156" t="s">
        <v>304</v>
      </c>
      <c r="C12" s="157" t="s">
        <v>305</v>
      </c>
      <c r="D12" s="158" t="s">
        <v>277</v>
      </c>
      <c r="E12" s="253">
        <v>1.5593</v>
      </c>
      <c r="F12" s="165">
        <f>F13</f>
        <v>0</v>
      </c>
      <c r="G12" s="165"/>
      <c r="H12" s="165">
        <f aca="true" t="shared" si="0" ref="H12:H61">I12+S12+T12+U12+V12+W12+X12</f>
        <v>1.5593</v>
      </c>
      <c r="I12" s="165">
        <f aca="true" t="shared" si="1" ref="I12:I61">J12+K12+L12+P12+Q12</f>
        <v>1.5593</v>
      </c>
      <c r="J12" s="165" t="s">
        <v>280</v>
      </c>
      <c r="K12" s="165"/>
      <c r="L12" s="165">
        <f aca="true" t="shared" si="2" ref="L12:L61">M12+N12+O12</f>
        <v>0</v>
      </c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223">
        <f aca="true" t="shared" si="3" ref="Z12:Z61">AA12+AG12</f>
        <v>0</v>
      </c>
      <c r="AA12" s="223">
        <f aca="true" t="shared" si="4" ref="AA12:AA61">AB12+AE12+AF12</f>
        <v>0</v>
      </c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>
        <f aca="true" t="shared" si="5" ref="AM12:AM61">AN12+AO12+AP12+AQ12+AU12+AV12+AW12+AX12+BC12+BH12</f>
        <v>0</v>
      </c>
      <c r="AN12" s="165"/>
      <c r="AO12" s="165"/>
      <c r="AP12" s="165"/>
      <c r="AQ12" s="223">
        <f aca="true" t="shared" si="6" ref="AQ12:AQ61">AR12+AS12+AT12</f>
        <v>0</v>
      </c>
      <c r="AR12" s="165"/>
      <c r="AS12" s="165"/>
      <c r="AT12" s="165"/>
      <c r="AU12" s="165"/>
      <c r="AV12" s="165"/>
      <c r="AW12" s="165"/>
      <c r="AX12" s="223">
        <f aca="true" t="shared" si="7" ref="AX12:AX61">AY12+AZ12+BA12+BB12</f>
        <v>0</v>
      </c>
      <c r="AY12" s="223"/>
      <c r="AZ12" s="223"/>
      <c r="BA12" s="223"/>
      <c r="BB12" s="223"/>
      <c r="BC12" s="223">
        <f aca="true" t="shared" si="8" ref="BC12:BC61">BD12+BE12+BF12+BG12</f>
        <v>0</v>
      </c>
      <c r="BD12" s="223"/>
      <c r="BE12" s="223"/>
      <c r="BF12" s="223"/>
      <c r="BG12" s="223"/>
      <c r="BH12" s="223">
        <f aca="true" t="shared" si="9" ref="BH12:BH61">BI12+BJ12+BK12+BL12+BM12+BN12+BO12</f>
        <v>0</v>
      </c>
      <c r="BI12" s="165"/>
      <c r="BJ12" s="165"/>
      <c r="BK12" s="165"/>
      <c r="BL12" s="165"/>
      <c r="BM12" s="165"/>
      <c r="BN12" s="165"/>
      <c r="BO12" s="165"/>
      <c r="BP12" s="223">
        <f aca="true" t="shared" si="10" ref="BP12:BP61">BQ12+BR12</f>
        <v>0</v>
      </c>
      <c r="BQ12" s="223"/>
      <c r="BR12" s="223"/>
      <c r="BS12" s="223"/>
      <c r="BT12" s="223">
        <f aca="true" t="shared" si="11" ref="BT12:BT61">BU12+BV12+BW12+BX12</f>
        <v>0</v>
      </c>
      <c r="BU12" s="223"/>
      <c r="BV12" s="223"/>
      <c r="BW12" s="223"/>
      <c r="BX12" s="223"/>
      <c r="BY12" s="223">
        <f aca="true" t="shared" si="12" ref="BY12:BY61">BZ12+CA12+CB12+CC12+CD12</f>
        <v>0</v>
      </c>
      <c r="BZ12" s="165"/>
      <c r="CA12" s="165"/>
      <c r="CB12" s="165"/>
      <c r="CC12" s="165"/>
      <c r="CD12" s="165"/>
      <c r="CE12" s="165"/>
      <c r="CF12" s="165"/>
      <c r="CG12" s="165"/>
      <c r="CH12" s="165"/>
    </row>
    <row r="13" spans="1:86" ht="33.75">
      <c r="A13" s="155" t="s">
        <v>321</v>
      </c>
      <c r="B13" s="156" t="s">
        <v>322</v>
      </c>
      <c r="C13" s="157" t="s">
        <v>323</v>
      </c>
      <c r="D13" s="158" t="s">
        <v>277</v>
      </c>
      <c r="E13" s="253">
        <v>1.5593</v>
      </c>
      <c r="F13" s="165">
        <f>F14</f>
        <v>0</v>
      </c>
      <c r="G13" s="165"/>
      <c r="H13" s="165">
        <f t="shared" si="0"/>
        <v>1.5593</v>
      </c>
      <c r="I13" s="165">
        <f t="shared" si="1"/>
        <v>1.5593</v>
      </c>
      <c r="J13" s="165" t="s">
        <v>280</v>
      </c>
      <c r="K13" s="165"/>
      <c r="L13" s="165">
        <f t="shared" si="2"/>
        <v>0</v>
      </c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223">
        <f t="shared" si="3"/>
        <v>0</v>
      </c>
      <c r="AA13" s="223">
        <f t="shared" si="4"/>
        <v>0</v>
      </c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>
        <f t="shared" si="5"/>
        <v>0</v>
      </c>
      <c r="AN13" s="165"/>
      <c r="AO13" s="165"/>
      <c r="AP13" s="165"/>
      <c r="AQ13" s="223">
        <f t="shared" si="6"/>
        <v>0</v>
      </c>
      <c r="AR13" s="165"/>
      <c r="AS13" s="165"/>
      <c r="AT13" s="165"/>
      <c r="AU13" s="165"/>
      <c r="AV13" s="165"/>
      <c r="AW13" s="165"/>
      <c r="AX13" s="223">
        <f t="shared" si="7"/>
        <v>0</v>
      </c>
      <c r="AY13" s="223"/>
      <c r="AZ13" s="223"/>
      <c r="BA13" s="223"/>
      <c r="BB13" s="223"/>
      <c r="BC13" s="223">
        <f t="shared" si="8"/>
        <v>0</v>
      </c>
      <c r="BD13" s="223"/>
      <c r="BE13" s="223"/>
      <c r="BF13" s="223"/>
      <c r="BG13" s="223"/>
      <c r="BH13" s="223">
        <f t="shared" si="9"/>
        <v>0</v>
      </c>
      <c r="BI13" s="165"/>
      <c r="BJ13" s="165"/>
      <c r="BK13" s="165"/>
      <c r="BL13" s="165"/>
      <c r="BM13" s="165"/>
      <c r="BN13" s="165"/>
      <c r="BO13" s="165"/>
      <c r="BP13" s="223">
        <f t="shared" si="10"/>
        <v>0</v>
      </c>
      <c r="BQ13" s="223"/>
      <c r="BR13" s="223"/>
      <c r="BS13" s="223"/>
      <c r="BT13" s="223">
        <f t="shared" si="11"/>
        <v>0</v>
      </c>
      <c r="BU13" s="223"/>
      <c r="BV13" s="223"/>
      <c r="BW13" s="223"/>
      <c r="BX13" s="223"/>
      <c r="BY13" s="223">
        <f t="shared" si="12"/>
        <v>0</v>
      </c>
      <c r="BZ13" s="165"/>
      <c r="CA13" s="165"/>
      <c r="CB13" s="165"/>
      <c r="CC13" s="165"/>
      <c r="CD13" s="165"/>
      <c r="CE13" s="165"/>
      <c r="CF13" s="165"/>
      <c r="CG13" s="165"/>
      <c r="CH13" s="165"/>
    </row>
    <row r="14" spans="1:86" ht="22.5">
      <c r="A14" s="160"/>
      <c r="B14" s="161" t="s">
        <v>324</v>
      </c>
      <c r="C14" s="162"/>
      <c r="D14" s="129" t="s">
        <v>277</v>
      </c>
      <c r="E14" s="254">
        <v>1.5593</v>
      </c>
      <c r="F14" s="166">
        <f>G14</f>
        <v>0</v>
      </c>
      <c r="G14" s="165"/>
      <c r="H14" s="165">
        <f t="shared" si="0"/>
        <v>1.5593</v>
      </c>
      <c r="I14" s="165">
        <f t="shared" si="1"/>
        <v>1.5593</v>
      </c>
      <c r="J14" s="166" t="s">
        <v>280</v>
      </c>
      <c r="K14" s="166"/>
      <c r="L14" s="165">
        <f t="shared" si="2"/>
        <v>0</v>
      </c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223">
        <f t="shared" si="3"/>
        <v>0</v>
      </c>
      <c r="AA14" s="223">
        <f t="shared" si="4"/>
        <v>0</v>
      </c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23">
        <f t="shared" si="5"/>
        <v>0</v>
      </c>
      <c r="AN14" s="166"/>
      <c r="AO14" s="166"/>
      <c r="AP14" s="166"/>
      <c r="AQ14" s="223">
        <f t="shared" si="6"/>
        <v>0</v>
      </c>
      <c r="AR14" s="166"/>
      <c r="AS14" s="166"/>
      <c r="AT14" s="166"/>
      <c r="AU14" s="166"/>
      <c r="AV14" s="166"/>
      <c r="AW14" s="166"/>
      <c r="AX14" s="223">
        <f t="shared" si="7"/>
        <v>0</v>
      </c>
      <c r="AY14" s="246"/>
      <c r="AZ14" s="246"/>
      <c r="BA14" s="246"/>
      <c r="BB14" s="246"/>
      <c r="BC14" s="223">
        <f t="shared" si="8"/>
        <v>0</v>
      </c>
      <c r="BD14" s="246"/>
      <c r="BE14" s="246"/>
      <c r="BF14" s="246"/>
      <c r="BG14" s="246"/>
      <c r="BH14" s="223">
        <f t="shared" si="9"/>
        <v>0</v>
      </c>
      <c r="BI14" s="166"/>
      <c r="BJ14" s="166"/>
      <c r="BK14" s="166"/>
      <c r="BL14" s="166"/>
      <c r="BM14" s="166"/>
      <c r="BN14" s="166"/>
      <c r="BO14" s="166"/>
      <c r="BP14" s="223">
        <f t="shared" si="10"/>
        <v>0</v>
      </c>
      <c r="BQ14" s="246"/>
      <c r="BR14" s="246"/>
      <c r="BS14" s="246"/>
      <c r="BT14" s="223">
        <f t="shared" si="11"/>
        <v>0</v>
      </c>
      <c r="BU14" s="246"/>
      <c r="BV14" s="246"/>
      <c r="BW14" s="246"/>
      <c r="BX14" s="246"/>
      <c r="BY14" s="223">
        <f t="shared" si="12"/>
        <v>0</v>
      </c>
      <c r="BZ14" s="166"/>
      <c r="CA14" s="166"/>
      <c r="CB14" s="166"/>
      <c r="CC14" s="166"/>
      <c r="CD14" s="166"/>
      <c r="CE14" s="166"/>
      <c r="CF14" s="166"/>
      <c r="CG14" s="166"/>
      <c r="CH14" s="166"/>
    </row>
    <row r="15" spans="1:86" ht="22.5">
      <c r="A15" s="155" t="s">
        <v>325</v>
      </c>
      <c r="B15" s="156" t="s">
        <v>326</v>
      </c>
      <c r="C15" s="157" t="s">
        <v>327</v>
      </c>
      <c r="D15" s="158"/>
      <c r="E15" s="253"/>
      <c r="F15" s="165"/>
      <c r="G15" s="165">
        <f>H15+Z15+AM15+BP15+BS15+BT15+BY15</f>
        <v>0</v>
      </c>
      <c r="H15" s="165">
        <f t="shared" si="0"/>
        <v>0</v>
      </c>
      <c r="I15" s="165">
        <f t="shared" si="1"/>
        <v>0</v>
      </c>
      <c r="J15" s="165"/>
      <c r="K15" s="165"/>
      <c r="L15" s="165">
        <f t="shared" si="2"/>
        <v>0</v>
      </c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223">
        <f t="shared" si="3"/>
        <v>0</v>
      </c>
      <c r="AA15" s="223">
        <f t="shared" si="4"/>
        <v>0</v>
      </c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>
        <f t="shared" si="5"/>
        <v>0</v>
      </c>
      <c r="AN15" s="165"/>
      <c r="AO15" s="165"/>
      <c r="AP15" s="165"/>
      <c r="AQ15" s="223">
        <f t="shared" si="6"/>
        <v>0</v>
      </c>
      <c r="AR15" s="165"/>
      <c r="AS15" s="165"/>
      <c r="AT15" s="165"/>
      <c r="AU15" s="165"/>
      <c r="AV15" s="165"/>
      <c r="AW15" s="165"/>
      <c r="AX15" s="223">
        <f t="shared" si="7"/>
        <v>0</v>
      </c>
      <c r="AY15" s="223"/>
      <c r="AZ15" s="223"/>
      <c r="BA15" s="223"/>
      <c r="BB15" s="223"/>
      <c r="BC15" s="223">
        <f t="shared" si="8"/>
        <v>0</v>
      </c>
      <c r="BD15" s="223"/>
      <c r="BE15" s="223"/>
      <c r="BF15" s="223"/>
      <c r="BG15" s="223"/>
      <c r="BH15" s="223">
        <f t="shared" si="9"/>
        <v>0</v>
      </c>
      <c r="BI15" s="165"/>
      <c r="BJ15" s="165"/>
      <c r="BK15" s="165"/>
      <c r="BL15" s="165"/>
      <c r="BM15" s="165"/>
      <c r="BN15" s="165"/>
      <c r="BO15" s="165"/>
      <c r="BP15" s="223">
        <f t="shared" si="10"/>
        <v>0</v>
      </c>
      <c r="BQ15" s="223"/>
      <c r="BR15" s="223"/>
      <c r="BS15" s="223"/>
      <c r="BT15" s="223">
        <f t="shared" si="11"/>
        <v>0</v>
      </c>
      <c r="BU15" s="223"/>
      <c r="BV15" s="223"/>
      <c r="BW15" s="223"/>
      <c r="BX15" s="223"/>
      <c r="BY15" s="223">
        <f t="shared" si="12"/>
        <v>0</v>
      </c>
      <c r="BZ15" s="165"/>
      <c r="CA15" s="165"/>
      <c r="CB15" s="165"/>
      <c r="CC15" s="165"/>
      <c r="CD15" s="165"/>
      <c r="CE15" s="165"/>
      <c r="CF15" s="165"/>
      <c r="CG15" s="165"/>
      <c r="CH15" s="165"/>
    </row>
    <row r="16" spans="1:86" ht="56.25">
      <c r="A16" s="155" t="s">
        <v>328</v>
      </c>
      <c r="B16" s="156" t="s">
        <v>329</v>
      </c>
      <c r="C16" s="157" t="s">
        <v>330</v>
      </c>
      <c r="D16" s="158" t="s">
        <v>331</v>
      </c>
      <c r="E16" s="254">
        <v>67.1686</v>
      </c>
      <c r="F16" s="166">
        <f>F17+F18+F22+F23</f>
        <v>0</v>
      </c>
      <c r="G16" s="165">
        <f>H16+Z16+AM16+BP16+BS16+BT16+BY16</f>
        <v>86.11019999999999</v>
      </c>
      <c r="H16" s="165">
        <f t="shared" si="0"/>
        <v>50.1286</v>
      </c>
      <c r="I16" s="165">
        <f t="shared" si="1"/>
        <v>50.1286</v>
      </c>
      <c r="J16" s="165">
        <f>J18+J22+J23</f>
        <v>50.1286</v>
      </c>
      <c r="K16" s="165">
        <f>K18+K22+K23</f>
        <v>0</v>
      </c>
      <c r="L16" s="165">
        <f t="shared" si="2"/>
        <v>0</v>
      </c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223">
        <f t="shared" si="3"/>
        <v>0</v>
      </c>
      <c r="AA16" s="223">
        <f t="shared" si="4"/>
        <v>0</v>
      </c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>
        <f t="shared" si="5"/>
        <v>35.7656</v>
      </c>
      <c r="AN16" s="165" t="s">
        <v>337</v>
      </c>
      <c r="AO16" s="165"/>
      <c r="AP16" s="165" t="s">
        <v>338</v>
      </c>
      <c r="AQ16" s="223">
        <f t="shared" si="6"/>
        <v>0</v>
      </c>
      <c r="AR16" s="165"/>
      <c r="AS16" s="165"/>
      <c r="AT16" s="165"/>
      <c r="AU16" s="165" t="s">
        <v>339</v>
      </c>
      <c r="AV16" s="165"/>
      <c r="AW16" s="165"/>
      <c r="AX16" s="223">
        <f t="shared" si="7"/>
        <v>0.529</v>
      </c>
      <c r="AY16" s="223"/>
      <c r="AZ16" s="223"/>
      <c r="BA16" s="223"/>
      <c r="BB16" s="223" t="s">
        <v>340</v>
      </c>
      <c r="BC16" s="223">
        <f t="shared" si="8"/>
        <v>0</v>
      </c>
      <c r="BD16" s="223"/>
      <c r="BE16" s="223"/>
      <c r="BF16" s="223"/>
      <c r="BG16" s="223"/>
      <c r="BH16" s="223">
        <f t="shared" si="9"/>
        <v>5.7307</v>
      </c>
      <c r="BI16" s="165"/>
      <c r="BJ16" s="165"/>
      <c r="BK16" s="165"/>
      <c r="BL16" s="165" t="s">
        <v>341</v>
      </c>
      <c r="BM16" s="165"/>
      <c r="BN16" s="165"/>
      <c r="BO16" s="165"/>
      <c r="BP16" s="223">
        <f t="shared" si="10"/>
        <v>0.216</v>
      </c>
      <c r="BQ16" s="223"/>
      <c r="BR16" s="223" t="s">
        <v>342</v>
      </c>
      <c r="BS16" s="223"/>
      <c r="BT16" s="223">
        <f t="shared" si="11"/>
        <v>0</v>
      </c>
      <c r="BU16" s="223"/>
      <c r="BV16" s="223"/>
      <c r="BW16" s="223"/>
      <c r="BX16" s="223"/>
      <c r="BY16" s="223">
        <f t="shared" si="12"/>
        <v>0</v>
      </c>
      <c r="BZ16" s="165"/>
      <c r="CA16" s="165"/>
      <c r="CB16" s="165"/>
      <c r="CC16" s="165"/>
      <c r="CD16" s="165"/>
      <c r="CE16" s="165"/>
      <c r="CF16" s="165"/>
      <c r="CG16" s="165"/>
      <c r="CH16" s="165"/>
    </row>
    <row r="17" spans="1:86" ht="22.5">
      <c r="A17" s="155" t="s">
        <v>343</v>
      </c>
      <c r="B17" s="156" t="s">
        <v>344</v>
      </c>
      <c r="C17" s="157" t="s">
        <v>345</v>
      </c>
      <c r="D17" s="158"/>
      <c r="E17" s="253"/>
      <c r="F17" s="165"/>
      <c r="G17" s="165">
        <f>H17+Z17+AM17+BP17+BS17+BT17+BY17</f>
        <v>0</v>
      </c>
      <c r="H17" s="165">
        <f t="shared" si="0"/>
        <v>0</v>
      </c>
      <c r="I17" s="165">
        <f t="shared" si="1"/>
        <v>0</v>
      </c>
      <c r="J17" s="165"/>
      <c r="K17" s="165"/>
      <c r="L17" s="165">
        <f t="shared" si="2"/>
        <v>0</v>
      </c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223">
        <f t="shared" si="3"/>
        <v>0</v>
      </c>
      <c r="AA17" s="223">
        <f t="shared" si="4"/>
        <v>0</v>
      </c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>
        <f t="shared" si="5"/>
        <v>0</v>
      </c>
      <c r="AN17" s="165"/>
      <c r="AO17" s="165"/>
      <c r="AP17" s="165"/>
      <c r="AQ17" s="223">
        <f t="shared" si="6"/>
        <v>0</v>
      </c>
      <c r="AR17" s="165"/>
      <c r="AS17" s="165"/>
      <c r="AT17" s="165"/>
      <c r="AU17" s="165"/>
      <c r="AV17" s="165"/>
      <c r="AW17" s="165"/>
      <c r="AX17" s="223">
        <f t="shared" si="7"/>
        <v>0</v>
      </c>
      <c r="AY17" s="223"/>
      <c r="AZ17" s="223"/>
      <c r="BA17" s="223"/>
      <c r="BB17" s="223"/>
      <c r="BC17" s="223">
        <f t="shared" si="8"/>
        <v>0</v>
      </c>
      <c r="BD17" s="223"/>
      <c r="BE17" s="223"/>
      <c r="BF17" s="223"/>
      <c r="BG17" s="223"/>
      <c r="BH17" s="223">
        <f t="shared" si="9"/>
        <v>0</v>
      </c>
      <c r="BI17" s="165"/>
      <c r="BJ17" s="165"/>
      <c r="BK17" s="165"/>
      <c r="BL17" s="165"/>
      <c r="BM17" s="165"/>
      <c r="BN17" s="165"/>
      <c r="BO17" s="165"/>
      <c r="BP17" s="223">
        <f t="shared" si="10"/>
        <v>0</v>
      </c>
      <c r="BQ17" s="223"/>
      <c r="BR17" s="223"/>
      <c r="BS17" s="223"/>
      <c r="BT17" s="223">
        <f t="shared" si="11"/>
        <v>0</v>
      </c>
      <c r="BU17" s="223"/>
      <c r="BV17" s="223"/>
      <c r="BW17" s="223"/>
      <c r="BX17" s="223"/>
      <c r="BY17" s="223">
        <f t="shared" si="12"/>
        <v>0</v>
      </c>
      <c r="BZ17" s="165"/>
      <c r="CA17" s="165"/>
      <c r="CB17" s="165"/>
      <c r="CC17" s="165"/>
      <c r="CD17" s="165"/>
      <c r="CE17" s="165"/>
      <c r="CF17" s="165"/>
      <c r="CG17" s="165"/>
      <c r="CH17" s="165"/>
    </row>
    <row r="18" spans="1:86" ht="45">
      <c r="A18" s="155" t="s">
        <v>346</v>
      </c>
      <c r="B18" s="156" t="s">
        <v>347</v>
      </c>
      <c r="C18" s="176" t="s">
        <v>348</v>
      </c>
      <c r="D18" s="224" t="s">
        <v>349</v>
      </c>
      <c r="E18" s="255">
        <v>50.1286</v>
      </c>
      <c r="F18" s="167">
        <f>F19</f>
        <v>0</v>
      </c>
      <c r="G18" s="165"/>
      <c r="H18" s="165">
        <f t="shared" si="0"/>
        <v>50.1286</v>
      </c>
      <c r="I18" s="165">
        <f t="shared" si="1"/>
        <v>50.1286</v>
      </c>
      <c r="J18" s="165">
        <v>50.1286</v>
      </c>
      <c r="K18" s="165"/>
      <c r="L18" s="165">
        <f t="shared" si="2"/>
        <v>0</v>
      </c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223">
        <f t="shared" si="3"/>
        <v>0</v>
      </c>
      <c r="AA18" s="223">
        <f t="shared" si="4"/>
        <v>0</v>
      </c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>
        <f t="shared" si="5"/>
        <v>0</v>
      </c>
      <c r="AN18" s="165"/>
      <c r="AO18" s="165"/>
      <c r="AP18" s="165"/>
      <c r="AQ18" s="223">
        <f t="shared" si="6"/>
        <v>0</v>
      </c>
      <c r="AR18" s="165"/>
      <c r="AS18" s="165"/>
      <c r="AT18" s="165"/>
      <c r="AU18" s="165"/>
      <c r="AV18" s="165"/>
      <c r="AW18" s="165"/>
      <c r="AX18" s="223">
        <f t="shared" si="7"/>
        <v>0</v>
      </c>
      <c r="AY18" s="223"/>
      <c r="AZ18" s="223"/>
      <c r="BA18" s="223"/>
      <c r="BB18" s="223"/>
      <c r="BC18" s="223">
        <f t="shared" si="8"/>
        <v>0</v>
      </c>
      <c r="BD18" s="223"/>
      <c r="BE18" s="223"/>
      <c r="BF18" s="223"/>
      <c r="BG18" s="223"/>
      <c r="BH18" s="223">
        <f t="shared" si="9"/>
        <v>0</v>
      </c>
      <c r="BI18" s="165"/>
      <c r="BJ18" s="165"/>
      <c r="BK18" s="165"/>
      <c r="BL18" s="165"/>
      <c r="BM18" s="165"/>
      <c r="BN18" s="165"/>
      <c r="BO18" s="165"/>
      <c r="BP18" s="223">
        <f t="shared" si="10"/>
        <v>0</v>
      </c>
      <c r="BQ18" s="223"/>
      <c r="BR18" s="223"/>
      <c r="BS18" s="223"/>
      <c r="BT18" s="223">
        <f t="shared" si="11"/>
        <v>0</v>
      </c>
      <c r="BU18" s="223"/>
      <c r="BV18" s="223"/>
      <c r="BW18" s="223"/>
      <c r="BX18" s="223"/>
      <c r="BY18" s="223">
        <f t="shared" si="12"/>
        <v>0</v>
      </c>
      <c r="BZ18" s="165"/>
      <c r="CA18" s="165"/>
      <c r="CB18" s="165"/>
      <c r="CC18" s="165"/>
      <c r="CD18" s="165"/>
      <c r="CE18" s="165"/>
      <c r="CF18" s="165"/>
      <c r="CG18" s="165"/>
      <c r="CH18" s="165"/>
    </row>
    <row r="19" spans="1:86" ht="22.5">
      <c r="A19" s="160"/>
      <c r="B19" s="161" t="s">
        <v>350</v>
      </c>
      <c r="C19" s="163"/>
      <c r="D19" s="164" t="s">
        <v>354</v>
      </c>
      <c r="E19" s="255">
        <v>50.1286</v>
      </c>
      <c r="F19" s="167">
        <f>G19</f>
        <v>0</v>
      </c>
      <c r="G19" s="165"/>
      <c r="H19" s="165">
        <f t="shared" si="0"/>
        <v>50.1286</v>
      </c>
      <c r="I19" s="165">
        <f t="shared" si="1"/>
        <v>50.1286</v>
      </c>
      <c r="J19" s="165">
        <v>50.1286</v>
      </c>
      <c r="K19" s="166"/>
      <c r="L19" s="165">
        <f t="shared" si="2"/>
        <v>0</v>
      </c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223">
        <f t="shared" si="3"/>
        <v>0</v>
      </c>
      <c r="AA19" s="223">
        <f t="shared" si="4"/>
        <v>0</v>
      </c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23">
        <f t="shared" si="5"/>
        <v>0</v>
      </c>
      <c r="AN19" s="166"/>
      <c r="AO19" s="166"/>
      <c r="AP19" s="166"/>
      <c r="AQ19" s="223">
        <f t="shared" si="6"/>
        <v>0</v>
      </c>
      <c r="AR19" s="166"/>
      <c r="AS19" s="166"/>
      <c r="AT19" s="166"/>
      <c r="AU19" s="166"/>
      <c r="AV19" s="166"/>
      <c r="AW19" s="166"/>
      <c r="AX19" s="223">
        <f t="shared" si="7"/>
        <v>0</v>
      </c>
      <c r="AY19" s="246"/>
      <c r="AZ19" s="246"/>
      <c r="BA19" s="246"/>
      <c r="BB19" s="246"/>
      <c r="BC19" s="223">
        <f t="shared" si="8"/>
        <v>0</v>
      </c>
      <c r="BD19" s="246"/>
      <c r="BE19" s="246"/>
      <c r="BF19" s="246"/>
      <c r="BG19" s="246"/>
      <c r="BH19" s="223">
        <f t="shared" si="9"/>
        <v>0</v>
      </c>
      <c r="BI19" s="166"/>
      <c r="BJ19" s="166"/>
      <c r="BK19" s="166"/>
      <c r="BL19" s="166"/>
      <c r="BM19" s="166"/>
      <c r="BN19" s="166"/>
      <c r="BO19" s="166"/>
      <c r="BP19" s="223">
        <f t="shared" si="10"/>
        <v>0</v>
      </c>
      <c r="BQ19" s="246"/>
      <c r="BR19" s="246"/>
      <c r="BS19" s="246"/>
      <c r="BT19" s="223">
        <f t="shared" si="11"/>
        <v>0</v>
      </c>
      <c r="BU19" s="246"/>
      <c r="BV19" s="246"/>
      <c r="BW19" s="246"/>
      <c r="BX19" s="246"/>
      <c r="BY19" s="223">
        <f t="shared" si="12"/>
        <v>0</v>
      </c>
      <c r="BZ19" s="166"/>
      <c r="CA19" s="166"/>
      <c r="CB19" s="166"/>
      <c r="CC19" s="166"/>
      <c r="CD19" s="166"/>
      <c r="CE19" s="166"/>
      <c r="CF19" s="166"/>
      <c r="CG19" s="166"/>
      <c r="CH19" s="166"/>
    </row>
    <row r="20" spans="1:86" ht="33.75">
      <c r="A20" s="155" t="s">
        <v>351</v>
      </c>
      <c r="B20" s="156" t="s">
        <v>352</v>
      </c>
      <c r="C20" s="176" t="s">
        <v>353</v>
      </c>
      <c r="D20" s="164" t="s">
        <v>354</v>
      </c>
      <c r="E20" s="255">
        <v>50.1286</v>
      </c>
      <c r="F20" s="167">
        <f>F21</f>
        <v>0</v>
      </c>
      <c r="G20" s="165"/>
      <c r="H20" s="165">
        <f t="shared" si="0"/>
        <v>50.1286</v>
      </c>
      <c r="I20" s="165">
        <f t="shared" si="1"/>
        <v>50.1286</v>
      </c>
      <c r="J20" s="165">
        <v>50.1286</v>
      </c>
      <c r="K20" s="165"/>
      <c r="L20" s="165">
        <f t="shared" si="2"/>
        <v>0</v>
      </c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223">
        <f t="shared" si="3"/>
        <v>0</v>
      </c>
      <c r="AA20" s="223">
        <f t="shared" si="4"/>
        <v>0</v>
      </c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>
        <f t="shared" si="5"/>
        <v>0</v>
      </c>
      <c r="AN20" s="165"/>
      <c r="AO20" s="165"/>
      <c r="AP20" s="165"/>
      <c r="AQ20" s="223">
        <f t="shared" si="6"/>
        <v>0</v>
      </c>
      <c r="AR20" s="165"/>
      <c r="AS20" s="165"/>
      <c r="AT20" s="165"/>
      <c r="AU20" s="165"/>
      <c r="AV20" s="165"/>
      <c r="AW20" s="165"/>
      <c r="AX20" s="223">
        <f t="shared" si="7"/>
        <v>0</v>
      </c>
      <c r="AY20" s="223"/>
      <c r="AZ20" s="223"/>
      <c r="BA20" s="223"/>
      <c r="BB20" s="223"/>
      <c r="BC20" s="223">
        <f t="shared" si="8"/>
        <v>0</v>
      </c>
      <c r="BD20" s="223"/>
      <c r="BE20" s="223"/>
      <c r="BF20" s="223"/>
      <c r="BG20" s="223"/>
      <c r="BH20" s="223">
        <f t="shared" si="9"/>
        <v>0</v>
      </c>
      <c r="BI20" s="165"/>
      <c r="BJ20" s="165"/>
      <c r="BK20" s="165"/>
      <c r="BL20" s="165"/>
      <c r="BM20" s="165"/>
      <c r="BN20" s="165"/>
      <c r="BO20" s="165"/>
      <c r="BP20" s="223">
        <f t="shared" si="10"/>
        <v>0</v>
      </c>
      <c r="BQ20" s="223"/>
      <c r="BR20" s="223"/>
      <c r="BS20" s="223"/>
      <c r="BT20" s="223">
        <f t="shared" si="11"/>
        <v>0</v>
      </c>
      <c r="BU20" s="223"/>
      <c r="BV20" s="223"/>
      <c r="BW20" s="223"/>
      <c r="BX20" s="223"/>
      <c r="BY20" s="223">
        <f t="shared" si="12"/>
        <v>0</v>
      </c>
      <c r="BZ20" s="165"/>
      <c r="CA20" s="165"/>
      <c r="CB20" s="165"/>
      <c r="CC20" s="165"/>
      <c r="CD20" s="165"/>
      <c r="CE20" s="165"/>
      <c r="CF20" s="165"/>
      <c r="CG20" s="165"/>
      <c r="CH20" s="165"/>
    </row>
    <row r="21" spans="1:86" ht="22.5">
      <c r="A21" s="160"/>
      <c r="B21" s="161" t="s">
        <v>350</v>
      </c>
      <c r="C21" s="163"/>
      <c r="D21" s="164" t="s">
        <v>354</v>
      </c>
      <c r="E21" s="256">
        <v>50.1286</v>
      </c>
      <c r="F21" s="168">
        <f>G21</f>
        <v>0</v>
      </c>
      <c r="G21" s="165"/>
      <c r="H21" s="165">
        <f t="shared" si="0"/>
        <v>50.1286</v>
      </c>
      <c r="I21" s="165">
        <f t="shared" si="1"/>
        <v>50.1286</v>
      </c>
      <c r="J21" s="166">
        <v>50.1286</v>
      </c>
      <c r="K21" s="166"/>
      <c r="L21" s="165">
        <f t="shared" si="2"/>
        <v>0</v>
      </c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223">
        <f t="shared" si="3"/>
        <v>0</v>
      </c>
      <c r="AA21" s="223">
        <f t="shared" si="4"/>
        <v>0</v>
      </c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23">
        <f t="shared" si="5"/>
        <v>0</v>
      </c>
      <c r="AN21" s="166"/>
      <c r="AO21" s="166"/>
      <c r="AP21" s="166"/>
      <c r="AQ21" s="223">
        <f t="shared" si="6"/>
        <v>0</v>
      </c>
      <c r="AR21" s="166"/>
      <c r="AS21" s="166"/>
      <c r="AT21" s="166"/>
      <c r="AU21" s="166"/>
      <c r="AV21" s="166"/>
      <c r="AW21" s="166"/>
      <c r="AX21" s="223">
        <f t="shared" si="7"/>
        <v>0</v>
      </c>
      <c r="AY21" s="246"/>
      <c r="AZ21" s="246"/>
      <c r="BA21" s="246"/>
      <c r="BB21" s="246"/>
      <c r="BC21" s="223">
        <f t="shared" si="8"/>
        <v>0</v>
      </c>
      <c r="BD21" s="246"/>
      <c r="BE21" s="246"/>
      <c r="BF21" s="246"/>
      <c r="BG21" s="246"/>
      <c r="BH21" s="223">
        <f t="shared" si="9"/>
        <v>0</v>
      </c>
      <c r="BI21" s="166"/>
      <c r="BJ21" s="166"/>
      <c r="BK21" s="166"/>
      <c r="BL21" s="166"/>
      <c r="BM21" s="166"/>
      <c r="BN21" s="166"/>
      <c r="BO21" s="166"/>
      <c r="BP21" s="223">
        <f t="shared" si="10"/>
        <v>0</v>
      </c>
      <c r="BQ21" s="246"/>
      <c r="BR21" s="246"/>
      <c r="BS21" s="246"/>
      <c r="BT21" s="223">
        <f t="shared" si="11"/>
        <v>0</v>
      </c>
      <c r="BU21" s="246"/>
      <c r="BV21" s="246"/>
      <c r="BW21" s="246"/>
      <c r="BX21" s="246"/>
      <c r="BY21" s="223">
        <f t="shared" si="12"/>
        <v>0</v>
      </c>
      <c r="BZ21" s="166"/>
      <c r="CA21" s="166"/>
      <c r="CB21" s="166"/>
      <c r="CC21" s="166"/>
      <c r="CD21" s="166"/>
      <c r="CE21" s="166"/>
      <c r="CF21" s="166"/>
      <c r="CG21" s="166"/>
      <c r="CH21" s="166"/>
    </row>
    <row r="22" spans="1:86" ht="22.5">
      <c r="A22" s="155" t="s">
        <v>356</v>
      </c>
      <c r="B22" s="156" t="s">
        <v>357</v>
      </c>
      <c r="C22" s="176" t="s">
        <v>358</v>
      </c>
      <c r="D22" s="224" t="s">
        <v>915</v>
      </c>
      <c r="E22" s="255">
        <v>0</v>
      </c>
      <c r="F22" s="167"/>
      <c r="G22" s="165"/>
      <c r="H22" s="165">
        <f t="shared" si="0"/>
        <v>0</v>
      </c>
      <c r="I22" s="165">
        <f t="shared" si="1"/>
        <v>0</v>
      </c>
      <c r="J22" s="165" t="s">
        <v>915</v>
      </c>
      <c r="K22" s="165"/>
      <c r="L22" s="165">
        <f t="shared" si="2"/>
        <v>0</v>
      </c>
      <c r="M22" s="165" t="s">
        <v>915</v>
      </c>
      <c r="N22" s="165"/>
      <c r="O22" s="165"/>
      <c r="P22" s="165" t="s">
        <v>915</v>
      </c>
      <c r="Q22" s="165" t="s">
        <v>915</v>
      </c>
      <c r="R22" s="165"/>
      <c r="S22" s="165"/>
      <c r="T22" s="165"/>
      <c r="U22" s="165"/>
      <c r="V22" s="165"/>
      <c r="W22" s="165"/>
      <c r="X22" s="165"/>
      <c r="Y22" s="165"/>
      <c r="Z22" s="223">
        <f t="shared" si="3"/>
        <v>0</v>
      </c>
      <c r="AA22" s="223">
        <f t="shared" si="4"/>
        <v>0</v>
      </c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>
        <f t="shared" si="5"/>
        <v>0</v>
      </c>
      <c r="AN22" s="165"/>
      <c r="AO22" s="165"/>
      <c r="AP22" s="165"/>
      <c r="AQ22" s="223">
        <f t="shared" si="6"/>
        <v>0</v>
      </c>
      <c r="AR22" s="165"/>
      <c r="AS22" s="165"/>
      <c r="AT22" s="165"/>
      <c r="AU22" s="165"/>
      <c r="AV22" s="165"/>
      <c r="AW22" s="165"/>
      <c r="AX22" s="223">
        <f t="shared" si="7"/>
        <v>0</v>
      </c>
      <c r="AY22" s="223"/>
      <c r="AZ22" s="223"/>
      <c r="BA22" s="223"/>
      <c r="BB22" s="223"/>
      <c r="BC22" s="223">
        <f t="shared" si="8"/>
        <v>0</v>
      </c>
      <c r="BD22" s="223"/>
      <c r="BE22" s="223"/>
      <c r="BF22" s="223"/>
      <c r="BG22" s="223"/>
      <c r="BH22" s="223">
        <f t="shared" si="9"/>
        <v>0</v>
      </c>
      <c r="BI22" s="165"/>
      <c r="BJ22" s="165"/>
      <c r="BK22" s="165"/>
      <c r="BL22" s="165"/>
      <c r="BM22" s="165"/>
      <c r="BN22" s="165"/>
      <c r="BO22" s="165"/>
      <c r="BP22" s="223">
        <f t="shared" si="10"/>
        <v>0</v>
      </c>
      <c r="BQ22" s="223"/>
      <c r="BR22" s="223"/>
      <c r="BS22" s="223"/>
      <c r="BT22" s="223">
        <f t="shared" si="11"/>
        <v>0</v>
      </c>
      <c r="BU22" s="223"/>
      <c r="BV22" s="223"/>
      <c r="BW22" s="223"/>
      <c r="BX22" s="223"/>
      <c r="BY22" s="223">
        <f t="shared" si="12"/>
        <v>0</v>
      </c>
      <c r="BZ22" s="165"/>
      <c r="CA22" s="165"/>
      <c r="CB22" s="165"/>
      <c r="CC22" s="165"/>
      <c r="CD22" s="165"/>
      <c r="CE22" s="165"/>
      <c r="CF22" s="165"/>
      <c r="CG22" s="165"/>
      <c r="CH22" s="165"/>
    </row>
    <row r="23" spans="1:86" ht="56.25">
      <c r="A23" s="155" t="s">
        <v>365</v>
      </c>
      <c r="B23" s="156" t="s">
        <v>366</v>
      </c>
      <c r="C23" s="176" t="s">
        <v>367</v>
      </c>
      <c r="D23" s="224" t="s">
        <v>368</v>
      </c>
      <c r="E23" s="255">
        <v>17.04</v>
      </c>
      <c r="F23" s="167">
        <f>F24</f>
        <v>0</v>
      </c>
      <c r="G23" s="165"/>
      <c r="H23" s="165">
        <f t="shared" si="0"/>
        <v>0</v>
      </c>
      <c r="I23" s="165">
        <f t="shared" si="1"/>
        <v>0</v>
      </c>
      <c r="J23" s="165"/>
      <c r="K23" s="165"/>
      <c r="L23" s="165">
        <f t="shared" si="2"/>
        <v>0</v>
      </c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223">
        <f t="shared" si="3"/>
        <v>0</v>
      </c>
      <c r="AA23" s="223">
        <f t="shared" si="4"/>
        <v>0</v>
      </c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>
        <f t="shared" si="5"/>
        <v>17.04</v>
      </c>
      <c r="AN23" s="165">
        <v>17.04</v>
      </c>
      <c r="AO23" s="165"/>
      <c r="AP23" s="165"/>
      <c r="AQ23" s="223">
        <f t="shared" si="6"/>
        <v>0</v>
      </c>
      <c r="AR23" s="165"/>
      <c r="AS23" s="165"/>
      <c r="AT23" s="165"/>
      <c r="AU23" s="165"/>
      <c r="AV23" s="165"/>
      <c r="AW23" s="165"/>
      <c r="AX23" s="223">
        <f t="shared" si="7"/>
        <v>0</v>
      </c>
      <c r="AY23" s="223"/>
      <c r="AZ23" s="223"/>
      <c r="BA23" s="223"/>
      <c r="BB23" s="223"/>
      <c r="BC23" s="223">
        <f t="shared" si="8"/>
        <v>0</v>
      </c>
      <c r="BD23" s="223"/>
      <c r="BE23" s="223"/>
      <c r="BF23" s="223"/>
      <c r="BG23" s="223"/>
      <c r="BH23" s="223">
        <f t="shared" si="9"/>
        <v>0</v>
      </c>
      <c r="BI23" s="165"/>
      <c r="BJ23" s="165"/>
      <c r="BK23" s="165"/>
      <c r="BL23" s="165"/>
      <c r="BM23" s="165"/>
      <c r="BN23" s="165"/>
      <c r="BO23" s="165"/>
      <c r="BP23" s="223">
        <f t="shared" si="10"/>
        <v>0</v>
      </c>
      <c r="BQ23" s="223"/>
      <c r="BR23" s="223"/>
      <c r="BS23" s="223"/>
      <c r="BT23" s="223">
        <f t="shared" si="11"/>
        <v>0</v>
      </c>
      <c r="BU23" s="223"/>
      <c r="BV23" s="223"/>
      <c r="BW23" s="223"/>
      <c r="BX23" s="223"/>
      <c r="BY23" s="223">
        <f t="shared" si="12"/>
        <v>0</v>
      </c>
      <c r="BZ23" s="165"/>
      <c r="CA23" s="165"/>
      <c r="CB23" s="165"/>
      <c r="CC23" s="165"/>
      <c r="CD23" s="165"/>
      <c r="CE23" s="165"/>
      <c r="CF23" s="165"/>
      <c r="CG23" s="165"/>
      <c r="CH23" s="165"/>
    </row>
    <row r="24" spans="1:86" ht="33.75">
      <c r="A24" s="160"/>
      <c r="B24" s="161" t="s">
        <v>375</v>
      </c>
      <c r="C24" s="163"/>
      <c r="D24" s="164"/>
      <c r="E24" s="256">
        <v>17.04</v>
      </c>
      <c r="F24" s="168">
        <f>G24</f>
        <v>0</v>
      </c>
      <c r="G24" s="165"/>
      <c r="H24" s="165">
        <f t="shared" si="0"/>
        <v>0</v>
      </c>
      <c r="I24" s="165">
        <f t="shared" si="1"/>
        <v>0</v>
      </c>
      <c r="J24" s="166"/>
      <c r="K24" s="166"/>
      <c r="L24" s="165">
        <f t="shared" si="2"/>
        <v>0</v>
      </c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223">
        <f t="shared" si="3"/>
        <v>0</v>
      </c>
      <c r="AA24" s="223">
        <f t="shared" si="4"/>
        <v>0</v>
      </c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23">
        <f t="shared" si="5"/>
        <v>17.04</v>
      </c>
      <c r="AN24" s="165">
        <v>17.04</v>
      </c>
      <c r="AO24" s="166"/>
      <c r="AP24" s="166"/>
      <c r="AQ24" s="223">
        <f t="shared" si="6"/>
        <v>0</v>
      </c>
      <c r="AR24" s="166"/>
      <c r="AS24" s="166"/>
      <c r="AT24" s="166"/>
      <c r="AU24" s="166"/>
      <c r="AV24" s="166"/>
      <c r="AW24" s="166"/>
      <c r="AX24" s="223">
        <f t="shared" si="7"/>
        <v>0</v>
      </c>
      <c r="AY24" s="246"/>
      <c r="AZ24" s="246"/>
      <c r="BA24" s="246"/>
      <c r="BB24" s="246"/>
      <c r="BC24" s="223">
        <f t="shared" si="8"/>
        <v>0</v>
      </c>
      <c r="BD24" s="246"/>
      <c r="BE24" s="246"/>
      <c r="BF24" s="246"/>
      <c r="BG24" s="246"/>
      <c r="BH24" s="223">
        <f t="shared" si="9"/>
        <v>0</v>
      </c>
      <c r="BI24" s="166"/>
      <c r="BJ24" s="166"/>
      <c r="BK24" s="166"/>
      <c r="BL24" s="166"/>
      <c r="BM24" s="166"/>
      <c r="BN24" s="166"/>
      <c r="BO24" s="166"/>
      <c r="BP24" s="223">
        <f t="shared" si="10"/>
        <v>0</v>
      </c>
      <c r="BQ24" s="246"/>
      <c r="BR24" s="246"/>
      <c r="BS24" s="246"/>
      <c r="BT24" s="223">
        <f t="shared" si="11"/>
        <v>0</v>
      </c>
      <c r="BU24" s="246"/>
      <c r="BV24" s="246"/>
      <c r="BW24" s="246"/>
      <c r="BX24" s="246"/>
      <c r="BY24" s="223">
        <f t="shared" si="12"/>
        <v>0</v>
      </c>
      <c r="BZ24" s="166"/>
      <c r="CA24" s="166"/>
      <c r="CB24" s="166"/>
      <c r="CC24" s="166"/>
      <c r="CD24" s="166"/>
      <c r="CE24" s="166"/>
      <c r="CF24" s="166"/>
      <c r="CG24" s="166"/>
      <c r="CH24" s="166"/>
    </row>
    <row r="25" spans="1:86" ht="56.25">
      <c r="A25" s="155" t="s">
        <v>466</v>
      </c>
      <c r="B25" s="156" t="s">
        <v>467</v>
      </c>
      <c r="C25" s="176" t="s">
        <v>468</v>
      </c>
      <c r="D25" s="224" t="s">
        <v>327</v>
      </c>
      <c r="E25" s="255">
        <v>5.014</v>
      </c>
      <c r="F25" s="167">
        <f>F26+F28</f>
        <v>0</v>
      </c>
      <c r="G25" s="165">
        <f>H25+Z25+AM25+BP25+BS25+BT25+BY25</f>
        <v>40.3448</v>
      </c>
      <c r="H25" s="165">
        <f t="shared" si="0"/>
        <v>0.57</v>
      </c>
      <c r="I25" s="165">
        <f t="shared" si="1"/>
        <v>0.57</v>
      </c>
      <c r="J25" s="165"/>
      <c r="K25" s="165"/>
      <c r="L25" s="165">
        <f t="shared" si="2"/>
        <v>0</v>
      </c>
      <c r="M25" s="165"/>
      <c r="N25" s="165"/>
      <c r="O25" s="165"/>
      <c r="P25" s="165"/>
      <c r="Q25" s="165">
        <f>Q26+Q28</f>
        <v>0.57</v>
      </c>
      <c r="R25" s="165"/>
      <c r="S25" s="165"/>
      <c r="T25" s="165"/>
      <c r="U25" s="165"/>
      <c r="V25" s="165"/>
      <c r="W25" s="165"/>
      <c r="X25" s="165"/>
      <c r="Y25" s="165"/>
      <c r="Z25" s="223">
        <f t="shared" si="3"/>
        <v>9.12</v>
      </c>
      <c r="AA25" s="223">
        <f t="shared" si="4"/>
        <v>9.12</v>
      </c>
      <c r="AB25" s="223" t="s">
        <v>470</v>
      </c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>
        <f t="shared" si="5"/>
        <v>30.3948</v>
      </c>
      <c r="AN25" s="165"/>
      <c r="AO25" s="165"/>
      <c r="AP25" s="165"/>
      <c r="AQ25" s="223">
        <f t="shared" si="6"/>
        <v>0</v>
      </c>
      <c r="AR25" s="165"/>
      <c r="AS25" s="165"/>
      <c r="AT25" s="165"/>
      <c r="AU25" s="165" t="s">
        <v>474</v>
      </c>
      <c r="AV25" s="165" t="s">
        <v>475</v>
      </c>
      <c r="AW25" s="165" t="s">
        <v>476</v>
      </c>
      <c r="AX25" s="223">
        <f t="shared" si="7"/>
        <v>0</v>
      </c>
      <c r="AY25" s="223"/>
      <c r="AZ25" s="223"/>
      <c r="BA25" s="223"/>
      <c r="BB25" s="223"/>
      <c r="BC25" s="223">
        <f t="shared" si="8"/>
        <v>0</v>
      </c>
      <c r="BD25" s="223"/>
      <c r="BE25" s="223"/>
      <c r="BF25" s="223"/>
      <c r="BG25" s="223"/>
      <c r="BH25" s="223">
        <f t="shared" si="9"/>
        <v>0.21</v>
      </c>
      <c r="BI25" s="165" t="s">
        <v>477</v>
      </c>
      <c r="BJ25" s="165"/>
      <c r="BK25" s="165"/>
      <c r="BL25" s="165"/>
      <c r="BM25" s="165"/>
      <c r="BN25" s="165"/>
      <c r="BO25" s="165"/>
      <c r="BP25" s="223">
        <f t="shared" si="10"/>
        <v>0.19</v>
      </c>
      <c r="BQ25" s="223"/>
      <c r="BR25" s="223" t="s">
        <v>478</v>
      </c>
      <c r="BS25" s="223"/>
      <c r="BT25" s="223">
        <f t="shared" si="11"/>
        <v>0</v>
      </c>
      <c r="BU25" s="223"/>
      <c r="BV25" s="223"/>
      <c r="BW25" s="223"/>
      <c r="BX25" s="223"/>
      <c r="BY25" s="223">
        <f t="shared" si="12"/>
        <v>0.07</v>
      </c>
      <c r="BZ25" s="165"/>
      <c r="CA25" s="165"/>
      <c r="CB25" s="165"/>
      <c r="CC25" s="165" t="s">
        <v>479</v>
      </c>
      <c r="CD25" s="165"/>
      <c r="CE25" s="165"/>
      <c r="CF25" s="165"/>
      <c r="CG25" s="165"/>
      <c r="CH25" s="165"/>
    </row>
    <row r="26" spans="1:86" ht="22.5">
      <c r="A26" s="155" t="s">
        <v>510</v>
      </c>
      <c r="B26" s="156" t="s">
        <v>511</v>
      </c>
      <c r="C26" s="157" t="s">
        <v>512</v>
      </c>
      <c r="D26" s="158" t="s">
        <v>277</v>
      </c>
      <c r="E26" s="253">
        <v>4.444</v>
      </c>
      <c r="F26" s="165">
        <f>F27</f>
        <v>0</v>
      </c>
      <c r="G26" s="165"/>
      <c r="H26" s="165">
        <f t="shared" si="0"/>
        <v>0</v>
      </c>
      <c r="I26" s="165">
        <f t="shared" si="1"/>
        <v>0</v>
      </c>
      <c r="J26" s="165"/>
      <c r="K26" s="165"/>
      <c r="L26" s="165">
        <f t="shared" si="2"/>
        <v>0</v>
      </c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223">
        <f t="shared" si="3"/>
        <v>0</v>
      </c>
      <c r="AA26" s="223">
        <f t="shared" si="4"/>
        <v>0</v>
      </c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>
        <f t="shared" si="5"/>
        <v>4.444</v>
      </c>
      <c r="AN26" s="165"/>
      <c r="AO26" s="165"/>
      <c r="AP26" s="165"/>
      <c r="AQ26" s="223">
        <f t="shared" si="6"/>
        <v>0</v>
      </c>
      <c r="AR26" s="165"/>
      <c r="AS26" s="165"/>
      <c r="AT26" s="165"/>
      <c r="AU26" s="165"/>
      <c r="AV26" s="166" t="s">
        <v>514</v>
      </c>
      <c r="AW26" s="165"/>
      <c r="AX26" s="223">
        <f t="shared" si="7"/>
        <v>0</v>
      </c>
      <c r="AY26" s="223"/>
      <c r="AZ26" s="223"/>
      <c r="BA26" s="223"/>
      <c r="BB26" s="223"/>
      <c r="BC26" s="223">
        <f t="shared" si="8"/>
        <v>0</v>
      </c>
      <c r="BD26" s="223"/>
      <c r="BE26" s="223"/>
      <c r="BF26" s="223"/>
      <c r="BG26" s="223"/>
      <c r="BH26" s="223">
        <f t="shared" si="9"/>
        <v>0</v>
      </c>
      <c r="BI26" s="165"/>
      <c r="BJ26" s="165"/>
      <c r="BK26" s="165"/>
      <c r="BL26" s="165"/>
      <c r="BM26" s="165"/>
      <c r="BN26" s="165"/>
      <c r="BO26" s="165"/>
      <c r="BP26" s="223">
        <f t="shared" si="10"/>
        <v>0</v>
      </c>
      <c r="BQ26" s="223"/>
      <c r="BR26" s="223"/>
      <c r="BS26" s="223"/>
      <c r="BT26" s="223">
        <f t="shared" si="11"/>
        <v>0</v>
      </c>
      <c r="BU26" s="223"/>
      <c r="BV26" s="223"/>
      <c r="BW26" s="223"/>
      <c r="BX26" s="223"/>
      <c r="BY26" s="223">
        <f t="shared" si="12"/>
        <v>0</v>
      </c>
      <c r="BZ26" s="165"/>
      <c r="CA26" s="165"/>
      <c r="CB26" s="165"/>
      <c r="CC26" s="165"/>
      <c r="CD26" s="165"/>
      <c r="CE26" s="165"/>
      <c r="CF26" s="165"/>
      <c r="CG26" s="165"/>
      <c r="CH26" s="165"/>
    </row>
    <row r="27" spans="1:86" ht="45">
      <c r="A27" s="160"/>
      <c r="B27" s="161" t="s">
        <v>513</v>
      </c>
      <c r="C27" s="162"/>
      <c r="D27" s="129" t="s">
        <v>277</v>
      </c>
      <c r="E27" s="254">
        <v>4.444</v>
      </c>
      <c r="F27" s="166">
        <f>G27</f>
        <v>0</v>
      </c>
      <c r="G27" s="165"/>
      <c r="H27" s="165">
        <f t="shared" si="0"/>
        <v>0</v>
      </c>
      <c r="I27" s="165">
        <f t="shared" si="1"/>
        <v>0</v>
      </c>
      <c r="J27" s="166"/>
      <c r="K27" s="166"/>
      <c r="L27" s="165">
        <f t="shared" si="2"/>
        <v>0</v>
      </c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223">
        <f t="shared" si="3"/>
        <v>0</v>
      </c>
      <c r="AA27" s="223">
        <f t="shared" si="4"/>
        <v>0</v>
      </c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23">
        <f t="shared" si="5"/>
        <v>4.444</v>
      </c>
      <c r="AN27" s="166"/>
      <c r="AO27" s="166"/>
      <c r="AP27" s="166"/>
      <c r="AQ27" s="223">
        <f t="shared" si="6"/>
        <v>0</v>
      </c>
      <c r="AR27" s="166"/>
      <c r="AS27" s="166"/>
      <c r="AT27" s="166"/>
      <c r="AU27" s="166"/>
      <c r="AV27" s="166" t="s">
        <v>514</v>
      </c>
      <c r="AW27" s="166"/>
      <c r="AX27" s="223">
        <f t="shared" si="7"/>
        <v>0</v>
      </c>
      <c r="AY27" s="246"/>
      <c r="AZ27" s="246"/>
      <c r="BA27" s="246"/>
      <c r="BB27" s="246"/>
      <c r="BC27" s="223">
        <f t="shared" si="8"/>
        <v>0</v>
      </c>
      <c r="BD27" s="246"/>
      <c r="BE27" s="246"/>
      <c r="BF27" s="246"/>
      <c r="BG27" s="246"/>
      <c r="BH27" s="223">
        <f t="shared" si="9"/>
        <v>0</v>
      </c>
      <c r="BI27" s="166"/>
      <c r="BJ27" s="166"/>
      <c r="BK27" s="166"/>
      <c r="BL27" s="166"/>
      <c r="BM27" s="166"/>
      <c r="BN27" s="166"/>
      <c r="BO27" s="166"/>
      <c r="BP27" s="223">
        <f t="shared" si="10"/>
        <v>0</v>
      </c>
      <c r="BQ27" s="246"/>
      <c r="BR27" s="246"/>
      <c r="BS27" s="246"/>
      <c r="BT27" s="223">
        <f t="shared" si="11"/>
        <v>0</v>
      </c>
      <c r="BU27" s="246"/>
      <c r="BV27" s="246"/>
      <c r="BW27" s="246"/>
      <c r="BX27" s="246"/>
      <c r="BY27" s="223">
        <f t="shared" si="12"/>
        <v>0</v>
      </c>
      <c r="BZ27" s="166"/>
      <c r="CA27" s="166"/>
      <c r="CB27" s="166"/>
      <c r="CC27" s="166"/>
      <c r="CD27" s="166"/>
      <c r="CE27" s="166"/>
      <c r="CF27" s="166"/>
      <c r="CG27" s="166"/>
      <c r="CH27" s="166"/>
    </row>
    <row r="28" spans="1:86" ht="22.5">
      <c r="A28" s="155" t="s">
        <v>549</v>
      </c>
      <c r="B28" s="156" t="s">
        <v>550</v>
      </c>
      <c r="C28" s="157" t="s">
        <v>551</v>
      </c>
      <c r="D28" s="158" t="s">
        <v>277</v>
      </c>
      <c r="E28" s="257">
        <v>0.57</v>
      </c>
      <c r="F28" s="169">
        <f>F29</f>
        <v>0</v>
      </c>
      <c r="G28" s="165"/>
      <c r="H28" s="165">
        <f t="shared" si="0"/>
        <v>0.57</v>
      </c>
      <c r="I28" s="165">
        <f t="shared" si="1"/>
        <v>0.57</v>
      </c>
      <c r="J28" s="165"/>
      <c r="K28" s="165"/>
      <c r="L28" s="165">
        <f t="shared" si="2"/>
        <v>0</v>
      </c>
      <c r="M28" s="165"/>
      <c r="N28" s="165"/>
      <c r="O28" s="165"/>
      <c r="P28" s="165"/>
      <c r="Q28" s="165" t="s">
        <v>469</v>
      </c>
      <c r="R28" s="165"/>
      <c r="S28" s="165"/>
      <c r="T28" s="165"/>
      <c r="U28" s="165"/>
      <c r="V28" s="165"/>
      <c r="W28" s="165"/>
      <c r="X28" s="165"/>
      <c r="Y28" s="165"/>
      <c r="Z28" s="223">
        <f t="shared" si="3"/>
        <v>0</v>
      </c>
      <c r="AA28" s="223">
        <f t="shared" si="4"/>
        <v>0</v>
      </c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>
        <f t="shared" si="5"/>
        <v>0</v>
      </c>
      <c r="AN28" s="165"/>
      <c r="AO28" s="165"/>
      <c r="AP28" s="165"/>
      <c r="AQ28" s="223">
        <f t="shared" si="6"/>
        <v>0</v>
      </c>
      <c r="AR28" s="165"/>
      <c r="AS28" s="165"/>
      <c r="AT28" s="165"/>
      <c r="AU28" s="165"/>
      <c r="AV28" s="165"/>
      <c r="AW28" s="165"/>
      <c r="AX28" s="223">
        <f t="shared" si="7"/>
        <v>0</v>
      </c>
      <c r="AY28" s="223"/>
      <c r="AZ28" s="223"/>
      <c r="BA28" s="223"/>
      <c r="BB28" s="223"/>
      <c r="BC28" s="223">
        <f t="shared" si="8"/>
        <v>0</v>
      </c>
      <c r="BD28" s="223"/>
      <c r="BE28" s="223"/>
      <c r="BF28" s="223"/>
      <c r="BG28" s="223"/>
      <c r="BH28" s="223">
        <f t="shared" si="9"/>
        <v>0</v>
      </c>
      <c r="BI28" s="165"/>
      <c r="BJ28" s="165"/>
      <c r="BK28" s="165"/>
      <c r="BL28" s="165"/>
      <c r="BM28" s="165"/>
      <c r="BN28" s="165"/>
      <c r="BO28" s="165"/>
      <c r="BP28" s="223">
        <f t="shared" si="10"/>
        <v>0</v>
      </c>
      <c r="BQ28" s="223"/>
      <c r="BR28" s="223"/>
      <c r="BS28" s="223"/>
      <c r="BT28" s="223">
        <f t="shared" si="11"/>
        <v>0</v>
      </c>
      <c r="BU28" s="223"/>
      <c r="BV28" s="223"/>
      <c r="BW28" s="223"/>
      <c r="BX28" s="223"/>
      <c r="BY28" s="223">
        <f t="shared" si="12"/>
        <v>0</v>
      </c>
      <c r="BZ28" s="165"/>
      <c r="CA28" s="165"/>
      <c r="CB28" s="165"/>
      <c r="CC28" s="165"/>
      <c r="CD28" s="165"/>
      <c r="CE28" s="165"/>
      <c r="CF28" s="165"/>
      <c r="CG28" s="165"/>
      <c r="CH28" s="165"/>
    </row>
    <row r="29" spans="1:86" ht="22.5">
      <c r="A29" s="160"/>
      <c r="B29" s="161" t="s">
        <v>557</v>
      </c>
      <c r="C29" s="162"/>
      <c r="D29" s="129" t="s">
        <v>277</v>
      </c>
      <c r="E29" s="257">
        <v>0.57</v>
      </c>
      <c r="F29" s="169">
        <f>G29</f>
        <v>0</v>
      </c>
      <c r="G29" s="165"/>
      <c r="H29" s="165">
        <f t="shared" si="0"/>
        <v>0.57</v>
      </c>
      <c r="I29" s="165">
        <f t="shared" si="1"/>
        <v>0.57</v>
      </c>
      <c r="J29" s="166"/>
      <c r="K29" s="166"/>
      <c r="L29" s="165">
        <f t="shared" si="2"/>
        <v>0</v>
      </c>
      <c r="M29" s="166"/>
      <c r="N29" s="166"/>
      <c r="O29" s="166"/>
      <c r="P29" s="166"/>
      <c r="Q29" s="166" t="s">
        <v>469</v>
      </c>
      <c r="R29" s="166"/>
      <c r="S29" s="166"/>
      <c r="T29" s="166"/>
      <c r="U29" s="166"/>
      <c r="V29" s="166"/>
      <c r="W29" s="166"/>
      <c r="X29" s="166"/>
      <c r="Y29" s="166"/>
      <c r="Z29" s="223">
        <f t="shared" si="3"/>
        <v>0</v>
      </c>
      <c r="AA29" s="223">
        <f t="shared" si="4"/>
        <v>0</v>
      </c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23">
        <f t="shared" si="5"/>
        <v>0</v>
      </c>
      <c r="AN29" s="166"/>
      <c r="AO29" s="166"/>
      <c r="AP29" s="166"/>
      <c r="AQ29" s="223">
        <f t="shared" si="6"/>
        <v>0</v>
      </c>
      <c r="AR29" s="166"/>
      <c r="AS29" s="166"/>
      <c r="AT29" s="166"/>
      <c r="AU29" s="166"/>
      <c r="AV29" s="166"/>
      <c r="AW29" s="166"/>
      <c r="AX29" s="223">
        <f t="shared" si="7"/>
        <v>0</v>
      </c>
      <c r="AY29" s="246"/>
      <c r="AZ29" s="246"/>
      <c r="BA29" s="246"/>
      <c r="BB29" s="246"/>
      <c r="BC29" s="223">
        <f t="shared" si="8"/>
        <v>0</v>
      </c>
      <c r="BD29" s="246"/>
      <c r="BE29" s="246"/>
      <c r="BF29" s="246"/>
      <c r="BG29" s="246"/>
      <c r="BH29" s="223">
        <f t="shared" si="9"/>
        <v>0</v>
      </c>
      <c r="BI29" s="166"/>
      <c r="BJ29" s="166"/>
      <c r="BK29" s="166"/>
      <c r="BL29" s="166"/>
      <c r="BM29" s="166"/>
      <c r="BN29" s="166"/>
      <c r="BO29" s="166"/>
      <c r="BP29" s="223">
        <f t="shared" si="10"/>
        <v>0</v>
      </c>
      <c r="BQ29" s="246"/>
      <c r="BR29" s="246"/>
      <c r="BS29" s="246"/>
      <c r="BT29" s="223">
        <f t="shared" si="11"/>
        <v>0</v>
      </c>
      <c r="BU29" s="246"/>
      <c r="BV29" s="246"/>
      <c r="BW29" s="246"/>
      <c r="BX29" s="246"/>
      <c r="BY29" s="223">
        <f t="shared" si="12"/>
        <v>0</v>
      </c>
      <c r="BZ29" s="166"/>
      <c r="CA29" s="166"/>
      <c r="CB29" s="166"/>
      <c r="CC29" s="166"/>
      <c r="CD29" s="166"/>
      <c r="CE29" s="166"/>
      <c r="CF29" s="166"/>
      <c r="CG29" s="166"/>
      <c r="CH29" s="166"/>
    </row>
    <row r="30" spans="1:86" ht="33.75">
      <c r="A30" s="155" t="s">
        <v>562</v>
      </c>
      <c r="B30" s="156" t="s">
        <v>563</v>
      </c>
      <c r="C30" s="157" t="s">
        <v>564</v>
      </c>
      <c r="D30" s="158" t="s">
        <v>552</v>
      </c>
      <c r="E30" s="253">
        <v>0.1551</v>
      </c>
      <c r="F30" s="165">
        <f>F31</f>
        <v>0</v>
      </c>
      <c r="G30" s="165"/>
      <c r="H30" s="165">
        <f t="shared" si="0"/>
        <v>0</v>
      </c>
      <c r="I30" s="165">
        <f t="shared" si="1"/>
        <v>0</v>
      </c>
      <c r="J30" s="165"/>
      <c r="K30" s="165"/>
      <c r="L30" s="165">
        <f t="shared" si="2"/>
        <v>0</v>
      </c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223">
        <f t="shared" si="3"/>
        <v>0</v>
      </c>
      <c r="AA30" s="223">
        <f t="shared" si="4"/>
        <v>0</v>
      </c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>
        <f t="shared" si="5"/>
        <v>0.1551</v>
      </c>
      <c r="AN30" s="165"/>
      <c r="AO30" s="165"/>
      <c r="AP30" s="165"/>
      <c r="AQ30" s="223">
        <f t="shared" si="6"/>
        <v>0</v>
      </c>
      <c r="AR30" s="165"/>
      <c r="AS30" s="165"/>
      <c r="AT30" s="165"/>
      <c r="AU30" s="165"/>
      <c r="AV30" s="165"/>
      <c r="AW30" s="165"/>
      <c r="AX30" s="223">
        <f t="shared" si="7"/>
        <v>0</v>
      </c>
      <c r="AY30" s="223"/>
      <c r="AZ30" s="223"/>
      <c r="BA30" s="223"/>
      <c r="BB30" s="223"/>
      <c r="BC30" s="223">
        <f t="shared" si="8"/>
        <v>0.1551</v>
      </c>
      <c r="BD30" s="223"/>
      <c r="BE30" s="223"/>
      <c r="BF30" s="223" t="s">
        <v>920</v>
      </c>
      <c r="BG30" s="223"/>
      <c r="BH30" s="223">
        <f t="shared" si="9"/>
        <v>0</v>
      </c>
      <c r="BI30" s="165"/>
      <c r="BJ30" s="165"/>
      <c r="BK30" s="165"/>
      <c r="BL30" s="165"/>
      <c r="BM30" s="165"/>
      <c r="BN30" s="165"/>
      <c r="BO30" s="165"/>
      <c r="BP30" s="223">
        <f t="shared" si="10"/>
        <v>0</v>
      </c>
      <c r="BQ30" s="223"/>
      <c r="BR30" s="223"/>
      <c r="BS30" s="223"/>
      <c r="BT30" s="223">
        <f t="shared" si="11"/>
        <v>0</v>
      </c>
      <c r="BU30" s="223"/>
      <c r="BV30" s="223"/>
      <c r="BW30" s="223"/>
      <c r="BX30" s="223"/>
      <c r="BY30" s="223">
        <f t="shared" si="12"/>
        <v>0</v>
      </c>
      <c r="BZ30" s="165"/>
      <c r="CA30" s="165"/>
      <c r="CB30" s="165"/>
      <c r="CC30" s="165"/>
      <c r="CD30" s="165"/>
      <c r="CE30" s="165"/>
      <c r="CF30" s="165"/>
      <c r="CG30" s="165"/>
      <c r="CH30" s="165"/>
    </row>
    <row r="31" spans="1:86" ht="33.75">
      <c r="A31" s="155" t="s">
        <v>573</v>
      </c>
      <c r="B31" s="156" t="s">
        <v>574</v>
      </c>
      <c r="C31" s="157" t="s">
        <v>575</v>
      </c>
      <c r="D31" s="158" t="s">
        <v>277</v>
      </c>
      <c r="E31" s="253" t="s">
        <v>916</v>
      </c>
      <c r="F31" s="165">
        <f>F32</f>
        <v>0</v>
      </c>
      <c r="G31" s="165"/>
      <c r="H31" s="165">
        <f t="shared" si="0"/>
        <v>0</v>
      </c>
      <c r="I31" s="165">
        <f t="shared" si="1"/>
        <v>0</v>
      </c>
      <c r="J31" s="165"/>
      <c r="K31" s="165"/>
      <c r="L31" s="165">
        <f t="shared" si="2"/>
        <v>0</v>
      </c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223">
        <f t="shared" si="3"/>
        <v>0</v>
      </c>
      <c r="AA31" s="223">
        <f t="shared" si="4"/>
        <v>0</v>
      </c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>
        <f t="shared" si="5"/>
        <v>0.1551</v>
      </c>
      <c r="AN31" s="165"/>
      <c r="AO31" s="165"/>
      <c r="AP31" s="165"/>
      <c r="AQ31" s="223">
        <f t="shared" si="6"/>
        <v>0</v>
      </c>
      <c r="AR31" s="165"/>
      <c r="AS31" s="165"/>
      <c r="AT31" s="165"/>
      <c r="AU31" s="165"/>
      <c r="AV31" s="165"/>
      <c r="AW31" s="165"/>
      <c r="AX31" s="223">
        <f t="shared" si="7"/>
        <v>0</v>
      </c>
      <c r="AY31" s="223"/>
      <c r="AZ31" s="223"/>
      <c r="BA31" s="223"/>
      <c r="BB31" s="223"/>
      <c r="BC31" s="223">
        <f t="shared" si="8"/>
        <v>0.1551</v>
      </c>
      <c r="BD31" s="223"/>
      <c r="BE31" s="223"/>
      <c r="BF31" s="223" t="s">
        <v>920</v>
      </c>
      <c r="BG31" s="223"/>
      <c r="BH31" s="223">
        <f t="shared" si="9"/>
        <v>0</v>
      </c>
      <c r="BI31" s="165"/>
      <c r="BJ31" s="165"/>
      <c r="BK31" s="165"/>
      <c r="BL31" s="165"/>
      <c r="BM31" s="165"/>
      <c r="BN31" s="165"/>
      <c r="BO31" s="165"/>
      <c r="BP31" s="223">
        <f t="shared" si="10"/>
        <v>0</v>
      </c>
      <c r="BQ31" s="223"/>
      <c r="BR31" s="223"/>
      <c r="BS31" s="223"/>
      <c r="BT31" s="223">
        <f t="shared" si="11"/>
        <v>0</v>
      </c>
      <c r="BU31" s="223"/>
      <c r="BV31" s="223"/>
      <c r="BW31" s="223"/>
      <c r="BX31" s="223"/>
      <c r="BY31" s="223">
        <f t="shared" si="12"/>
        <v>0</v>
      </c>
      <c r="BZ31" s="165"/>
      <c r="CA31" s="165"/>
      <c r="CB31" s="165"/>
      <c r="CC31" s="165"/>
      <c r="CD31" s="165"/>
      <c r="CE31" s="165"/>
      <c r="CF31" s="165"/>
      <c r="CG31" s="165"/>
      <c r="CH31" s="165"/>
    </row>
    <row r="32" spans="1:86" ht="56.25">
      <c r="A32" s="160"/>
      <c r="B32" s="161" t="s">
        <v>576</v>
      </c>
      <c r="C32" s="162"/>
      <c r="D32" s="129" t="s">
        <v>277</v>
      </c>
      <c r="E32" s="254" t="s">
        <v>916</v>
      </c>
      <c r="F32" s="166">
        <f>G32</f>
        <v>0</v>
      </c>
      <c r="G32" s="165"/>
      <c r="H32" s="165">
        <f t="shared" si="0"/>
        <v>0</v>
      </c>
      <c r="I32" s="165">
        <f t="shared" si="1"/>
        <v>0</v>
      </c>
      <c r="J32" s="166"/>
      <c r="K32" s="166"/>
      <c r="L32" s="165">
        <f t="shared" si="2"/>
        <v>0</v>
      </c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223">
        <f t="shared" si="3"/>
        <v>0</v>
      </c>
      <c r="AA32" s="223">
        <f t="shared" si="4"/>
        <v>0</v>
      </c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23">
        <f t="shared" si="5"/>
        <v>0.1551</v>
      </c>
      <c r="AN32" s="166"/>
      <c r="AO32" s="166"/>
      <c r="AP32" s="166"/>
      <c r="AQ32" s="223">
        <f t="shared" si="6"/>
        <v>0</v>
      </c>
      <c r="AR32" s="166"/>
      <c r="AS32" s="166"/>
      <c r="AT32" s="166"/>
      <c r="AU32" s="166"/>
      <c r="AV32" s="166"/>
      <c r="AW32" s="166"/>
      <c r="AX32" s="223">
        <f t="shared" si="7"/>
        <v>0</v>
      </c>
      <c r="AY32" s="246"/>
      <c r="AZ32" s="246"/>
      <c r="BA32" s="246"/>
      <c r="BB32" s="246"/>
      <c r="BC32" s="223">
        <f t="shared" si="8"/>
        <v>0.1551</v>
      </c>
      <c r="BD32" s="246"/>
      <c r="BE32" s="246"/>
      <c r="BF32" s="223" t="s">
        <v>920</v>
      </c>
      <c r="BG32" s="246"/>
      <c r="BH32" s="223">
        <f t="shared" si="9"/>
        <v>0</v>
      </c>
      <c r="BI32" s="166"/>
      <c r="BJ32" s="166"/>
      <c r="BK32" s="166"/>
      <c r="BL32" s="166"/>
      <c r="BM32" s="166"/>
      <c r="BN32" s="166"/>
      <c r="BO32" s="166"/>
      <c r="BP32" s="223">
        <f t="shared" si="10"/>
        <v>0</v>
      </c>
      <c r="BQ32" s="246"/>
      <c r="BR32" s="246"/>
      <c r="BS32" s="246"/>
      <c r="BT32" s="223">
        <f t="shared" si="11"/>
        <v>0</v>
      </c>
      <c r="BU32" s="246"/>
      <c r="BV32" s="246"/>
      <c r="BW32" s="246"/>
      <c r="BX32" s="246"/>
      <c r="BY32" s="223">
        <f t="shared" si="12"/>
        <v>0</v>
      </c>
      <c r="BZ32" s="166"/>
      <c r="CA32" s="166"/>
      <c r="CB32" s="166"/>
      <c r="CC32" s="166"/>
      <c r="CD32" s="166"/>
      <c r="CE32" s="166"/>
      <c r="CF32" s="166"/>
      <c r="CG32" s="166"/>
      <c r="CH32" s="166"/>
    </row>
    <row r="33" spans="1:86" ht="56.25">
      <c r="A33" s="155" t="s">
        <v>552</v>
      </c>
      <c r="B33" s="156" t="s">
        <v>593</v>
      </c>
      <c r="C33" s="157" t="s">
        <v>594</v>
      </c>
      <c r="D33" s="158" t="s">
        <v>314</v>
      </c>
      <c r="E33" s="253">
        <v>4.6841</v>
      </c>
      <c r="F33" s="165">
        <f>F34+F38</f>
        <v>0</v>
      </c>
      <c r="G33" s="165">
        <f>H33+Z33+AM33+BP33+BS33+BT33+BY33</f>
        <v>5.5291999999999994</v>
      </c>
      <c r="H33" s="165">
        <f t="shared" si="0"/>
        <v>0</v>
      </c>
      <c r="I33" s="165">
        <f t="shared" si="1"/>
        <v>0</v>
      </c>
      <c r="J33" s="165"/>
      <c r="K33" s="165"/>
      <c r="L33" s="165">
        <f t="shared" si="2"/>
        <v>0</v>
      </c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223">
        <f t="shared" si="3"/>
        <v>0</v>
      </c>
      <c r="AA33" s="223">
        <f t="shared" si="4"/>
        <v>0</v>
      </c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>
        <f t="shared" si="5"/>
        <v>5.5291999999999994</v>
      </c>
      <c r="AN33" s="165"/>
      <c r="AO33" s="165"/>
      <c r="AP33" s="165"/>
      <c r="AQ33" s="223">
        <f t="shared" si="6"/>
        <v>0</v>
      </c>
      <c r="AR33" s="165"/>
      <c r="AS33" s="165"/>
      <c r="AT33" s="165"/>
      <c r="AU33" s="165"/>
      <c r="AV33" s="165"/>
      <c r="AW33" s="165"/>
      <c r="AX33" s="223">
        <f t="shared" si="7"/>
        <v>4.6793</v>
      </c>
      <c r="AY33" s="223" t="s">
        <v>922</v>
      </c>
      <c r="AZ33" s="223"/>
      <c r="BA33" s="223"/>
      <c r="BB33" s="223" t="s">
        <v>923</v>
      </c>
      <c r="BC33" s="223">
        <f t="shared" si="8"/>
        <v>0.8499</v>
      </c>
      <c r="BD33" s="223"/>
      <c r="BE33" s="223"/>
      <c r="BF33" s="223"/>
      <c r="BG33" s="223" t="s">
        <v>597</v>
      </c>
      <c r="BH33" s="223">
        <f t="shared" si="9"/>
        <v>0</v>
      </c>
      <c r="BI33" s="165"/>
      <c r="BJ33" s="165"/>
      <c r="BK33" s="165"/>
      <c r="BL33" s="165"/>
      <c r="BM33" s="165"/>
      <c r="BN33" s="165"/>
      <c r="BO33" s="165"/>
      <c r="BP33" s="223">
        <f t="shared" si="10"/>
        <v>0</v>
      </c>
      <c r="BQ33" s="223"/>
      <c r="BR33" s="223"/>
      <c r="BS33" s="223"/>
      <c r="BT33" s="223">
        <f t="shared" si="11"/>
        <v>0</v>
      </c>
      <c r="BU33" s="223"/>
      <c r="BV33" s="223"/>
      <c r="BW33" s="223"/>
      <c r="BX33" s="223"/>
      <c r="BY33" s="223">
        <f t="shared" si="12"/>
        <v>0</v>
      </c>
      <c r="BZ33" s="165"/>
      <c r="CA33" s="165"/>
      <c r="CB33" s="165"/>
      <c r="CC33" s="165"/>
      <c r="CD33" s="165"/>
      <c r="CE33" s="165"/>
      <c r="CF33" s="165"/>
      <c r="CG33" s="165"/>
      <c r="CH33" s="165"/>
    </row>
    <row r="34" spans="1:86" ht="33.75">
      <c r="A34" s="160" t="s">
        <v>601</v>
      </c>
      <c r="B34" s="161" t="s">
        <v>607</v>
      </c>
      <c r="C34" s="162"/>
      <c r="D34" s="129" t="s">
        <v>277</v>
      </c>
      <c r="E34" s="257">
        <v>2.7512</v>
      </c>
      <c r="F34" s="169">
        <f>F35+F36+F37</f>
        <v>0</v>
      </c>
      <c r="G34" s="165"/>
      <c r="H34" s="165">
        <f t="shared" si="0"/>
        <v>0</v>
      </c>
      <c r="I34" s="165">
        <f t="shared" si="1"/>
        <v>0</v>
      </c>
      <c r="J34" s="166"/>
      <c r="K34" s="166"/>
      <c r="L34" s="165">
        <f t="shared" si="2"/>
        <v>0</v>
      </c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223">
        <f t="shared" si="3"/>
        <v>0</v>
      </c>
      <c r="AA34" s="223">
        <f t="shared" si="4"/>
        <v>0</v>
      </c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23">
        <f t="shared" si="5"/>
        <v>2.7512</v>
      </c>
      <c r="AN34" s="166"/>
      <c r="AO34" s="166"/>
      <c r="AP34" s="166"/>
      <c r="AQ34" s="223">
        <f t="shared" si="6"/>
        <v>0</v>
      </c>
      <c r="AR34" s="166"/>
      <c r="AS34" s="166"/>
      <c r="AT34" s="166"/>
      <c r="AU34" s="166"/>
      <c r="AV34" s="166"/>
      <c r="AW34" s="166"/>
      <c r="AX34" s="223">
        <f t="shared" si="7"/>
        <v>2.7512</v>
      </c>
      <c r="AY34" s="247">
        <v>2.7512</v>
      </c>
      <c r="AZ34" s="246"/>
      <c r="BA34" s="246"/>
      <c r="BB34" s="246"/>
      <c r="BC34" s="223">
        <f t="shared" si="8"/>
        <v>0</v>
      </c>
      <c r="BD34" s="246"/>
      <c r="BE34" s="246"/>
      <c r="BF34" s="246"/>
      <c r="BG34" s="246"/>
      <c r="BH34" s="223">
        <f t="shared" si="9"/>
        <v>0</v>
      </c>
      <c r="BI34" s="166"/>
      <c r="BJ34" s="166"/>
      <c r="BK34" s="166"/>
      <c r="BL34" s="166"/>
      <c r="BM34" s="166"/>
      <c r="BN34" s="166"/>
      <c r="BO34" s="166"/>
      <c r="BP34" s="223">
        <f t="shared" si="10"/>
        <v>0</v>
      </c>
      <c r="BQ34" s="246"/>
      <c r="BR34" s="246"/>
      <c r="BS34" s="246"/>
      <c r="BT34" s="223">
        <f t="shared" si="11"/>
        <v>0</v>
      </c>
      <c r="BU34" s="246"/>
      <c r="BV34" s="246"/>
      <c r="BW34" s="246"/>
      <c r="BX34" s="246"/>
      <c r="BY34" s="223">
        <f t="shared" si="12"/>
        <v>0</v>
      </c>
      <c r="BZ34" s="166"/>
      <c r="CA34" s="166"/>
      <c r="CB34" s="166"/>
      <c r="CC34" s="166"/>
      <c r="CD34" s="166"/>
      <c r="CE34" s="166"/>
      <c r="CF34" s="166"/>
      <c r="CG34" s="166"/>
      <c r="CH34" s="166"/>
    </row>
    <row r="35" spans="1:86" ht="22.5">
      <c r="A35" s="160"/>
      <c r="B35" s="161" t="s">
        <v>613</v>
      </c>
      <c r="C35" s="162"/>
      <c r="D35" s="129" t="s">
        <v>277</v>
      </c>
      <c r="E35" s="254">
        <v>1.08</v>
      </c>
      <c r="F35" s="166">
        <f>G35</f>
        <v>0</v>
      </c>
      <c r="G35" s="165"/>
      <c r="H35" s="165">
        <f t="shared" si="0"/>
        <v>0</v>
      </c>
      <c r="I35" s="165">
        <f t="shared" si="1"/>
        <v>0</v>
      </c>
      <c r="J35" s="166"/>
      <c r="K35" s="166"/>
      <c r="L35" s="165">
        <f t="shared" si="2"/>
        <v>0</v>
      </c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223">
        <f t="shared" si="3"/>
        <v>0</v>
      </c>
      <c r="AA35" s="223">
        <f t="shared" si="4"/>
        <v>0</v>
      </c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23">
        <f t="shared" si="5"/>
        <v>1.08</v>
      </c>
      <c r="AN35" s="166"/>
      <c r="AO35" s="166"/>
      <c r="AP35" s="166"/>
      <c r="AQ35" s="223">
        <f t="shared" si="6"/>
        <v>0</v>
      </c>
      <c r="AR35" s="166"/>
      <c r="AS35" s="166"/>
      <c r="AT35" s="166"/>
      <c r="AU35" s="166"/>
      <c r="AV35" s="166"/>
      <c r="AW35" s="166"/>
      <c r="AX35" s="223">
        <f t="shared" si="7"/>
        <v>1.08</v>
      </c>
      <c r="AY35" s="246">
        <v>1.08</v>
      </c>
      <c r="AZ35" s="246"/>
      <c r="BA35" s="246"/>
      <c r="BB35" s="246"/>
      <c r="BC35" s="223">
        <f t="shared" si="8"/>
        <v>0</v>
      </c>
      <c r="BD35" s="246"/>
      <c r="BE35" s="246"/>
      <c r="BF35" s="246"/>
      <c r="BG35" s="246"/>
      <c r="BH35" s="223">
        <f t="shared" si="9"/>
        <v>0</v>
      </c>
      <c r="BI35" s="166"/>
      <c r="BJ35" s="166"/>
      <c r="BK35" s="166"/>
      <c r="BL35" s="166"/>
      <c r="BM35" s="166"/>
      <c r="BN35" s="166"/>
      <c r="BO35" s="166"/>
      <c r="BP35" s="223">
        <f t="shared" si="10"/>
        <v>0</v>
      </c>
      <c r="BQ35" s="246"/>
      <c r="BR35" s="246"/>
      <c r="BS35" s="246"/>
      <c r="BT35" s="223">
        <f t="shared" si="11"/>
        <v>0</v>
      </c>
      <c r="BU35" s="246"/>
      <c r="BV35" s="246"/>
      <c r="BW35" s="246"/>
      <c r="BX35" s="246"/>
      <c r="BY35" s="223">
        <f t="shared" si="12"/>
        <v>0</v>
      </c>
      <c r="BZ35" s="166"/>
      <c r="CA35" s="166"/>
      <c r="CB35" s="166"/>
      <c r="CC35" s="166"/>
      <c r="CD35" s="166"/>
      <c r="CE35" s="166"/>
      <c r="CF35" s="166"/>
      <c r="CG35" s="166"/>
      <c r="CH35" s="166"/>
    </row>
    <row r="36" spans="1:86" ht="33.75">
      <c r="A36" s="160"/>
      <c r="B36" s="161" t="s">
        <v>618</v>
      </c>
      <c r="C36" s="162"/>
      <c r="D36" s="129" t="s">
        <v>277</v>
      </c>
      <c r="E36" s="254">
        <v>0.8036</v>
      </c>
      <c r="F36" s="166">
        <f>G36</f>
        <v>0</v>
      </c>
      <c r="G36" s="165"/>
      <c r="H36" s="165">
        <f t="shared" si="0"/>
        <v>0</v>
      </c>
      <c r="I36" s="165">
        <f t="shared" si="1"/>
        <v>0</v>
      </c>
      <c r="J36" s="166"/>
      <c r="K36" s="166"/>
      <c r="L36" s="165">
        <f t="shared" si="2"/>
        <v>0</v>
      </c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223">
        <f t="shared" si="3"/>
        <v>0</v>
      </c>
      <c r="AA36" s="223">
        <f t="shared" si="4"/>
        <v>0</v>
      </c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23">
        <f t="shared" si="5"/>
        <v>0.8036</v>
      </c>
      <c r="AN36" s="166"/>
      <c r="AO36" s="166"/>
      <c r="AP36" s="166"/>
      <c r="AQ36" s="223">
        <f t="shared" si="6"/>
        <v>0</v>
      </c>
      <c r="AR36" s="166"/>
      <c r="AS36" s="166"/>
      <c r="AT36" s="166"/>
      <c r="AU36" s="166"/>
      <c r="AV36" s="166"/>
      <c r="AW36" s="166"/>
      <c r="AX36" s="223">
        <f t="shared" si="7"/>
        <v>0</v>
      </c>
      <c r="AY36" s="246"/>
      <c r="AZ36" s="246"/>
      <c r="BA36" s="246"/>
      <c r="BB36" s="246"/>
      <c r="BC36" s="223">
        <f t="shared" si="8"/>
        <v>0.8036</v>
      </c>
      <c r="BD36" s="246"/>
      <c r="BE36" s="246"/>
      <c r="BF36" s="246"/>
      <c r="BG36" s="246" t="s">
        <v>619</v>
      </c>
      <c r="BH36" s="223">
        <f t="shared" si="9"/>
        <v>0</v>
      </c>
      <c r="BI36" s="166"/>
      <c r="BJ36" s="166"/>
      <c r="BK36" s="166"/>
      <c r="BL36" s="166"/>
      <c r="BM36" s="166"/>
      <c r="BN36" s="166"/>
      <c r="BO36" s="166"/>
      <c r="BP36" s="223">
        <f t="shared" si="10"/>
        <v>0</v>
      </c>
      <c r="BQ36" s="246"/>
      <c r="BR36" s="246"/>
      <c r="BS36" s="246"/>
      <c r="BT36" s="223">
        <f t="shared" si="11"/>
        <v>0</v>
      </c>
      <c r="BU36" s="246"/>
      <c r="BV36" s="246"/>
      <c r="BW36" s="246"/>
      <c r="BX36" s="246"/>
      <c r="BY36" s="223">
        <f t="shared" si="12"/>
        <v>0</v>
      </c>
      <c r="BZ36" s="166"/>
      <c r="CA36" s="166"/>
      <c r="CB36" s="166"/>
      <c r="CC36" s="166"/>
      <c r="CD36" s="166"/>
      <c r="CE36" s="166"/>
      <c r="CF36" s="166"/>
      <c r="CG36" s="166"/>
      <c r="CH36" s="166"/>
    </row>
    <row r="37" spans="1:86" ht="45">
      <c r="A37" s="160"/>
      <c r="B37" s="161" t="s">
        <v>620</v>
      </c>
      <c r="C37" s="162"/>
      <c r="D37" s="129" t="s">
        <v>277</v>
      </c>
      <c r="E37" s="254">
        <v>0.0463</v>
      </c>
      <c r="F37" s="166">
        <f>G37</f>
        <v>0</v>
      </c>
      <c r="G37" s="165"/>
      <c r="H37" s="165">
        <f t="shared" si="0"/>
        <v>0</v>
      </c>
      <c r="I37" s="165">
        <f t="shared" si="1"/>
        <v>0</v>
      </c>
      <c r="J37" s="166"/>
      <c r="K37" s="166"/>
      <c r="L37" s="165">
        <f t="shared" si="2"/>
        <v>0</v>
      </c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223">
        <f t="shared" si="3"/>
        <v>0</v>
      </c>
      <c r="AA37" s="223">
        <f t="shared" si="4"/>
        <v>0</v>
      </c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23">
        <f t="shared" si="5"/>
        <v>0.0463</v>
      </c>
      <c r="AN37" s="166"/>
      <c r="AO37" s="166"/>
      <c r="AP37" s="166"/>
      <c r="AQ37" s="223">
        <f t="shared" si="6"/>
        <v>0</v>
      </c>
      <c r="AR37" s="166"/>
      <c r="AS37" s="166"/>
      <c r="AT37" s="166"/>
      <c r="AU37" s="166"/>
      <c r="AV37" s="166"/>
      <c r="AW37" s="166"/>
      <c r="AX37" s="223">
        <f t="shared" si="7"/>
        <v>0</v>
      </c>
      <c r="AY37" s="246"/>
      <c r="AZ37" s="246"/>
      <c r="BA37" s="246"/>
      <c r="BB37" s="246"/>
      <c r="BC37" s="223">
        <f t="shared" si="8"/>
        <v>0.0463</v>
      </c>
      <c r="BD37" s="246"/>
      <c r="BE37" s="246"/>
      <c r="BF37" s="246"/>
      <c r="BG37" s="246" t="s">
        <v>621</v>
      </c>
      <c r="BH37" s="223">
        <f t="shared" si="9"/>
        <v>0</v>
      </c>
      <c r="BI37" s="166"/>
      <c r="BJ37" s="166"/>
      <c r="BK37" s="166"/>
      <c r="BL37" s="166"/>
      <c r="BM37" s="166"/>
      <c r="BN37" s="166"/>
      <c r="BO37" s="166"/>
      <c r="BP37" s="223">
        <f t="shared" si="10"/>
        <v>0</v>
      </c>
      <c r="BQ37" s="246"/>
      <c r="BR37" s="246"/>
      <c r="BS37" s="246"/>
      <c r="BT37" s="223">
        <f t="shared" si="11"/>
        <v>0</v>
      </c>
      <c r="BU37" s="246"/>
      <c r="BV37" s="246"/>
      <c r="BW37" s="246"/>
      <c r="BX37" s="246"/>
      <c r="BY37" s="223">
        <f t="shared" si="12"/>
        <v>0</v>
      </c>
      <c r="BZ37" s="166"/>
      <c r="CA37" s="166"/>
      <c r="CB37" s="166"/>
      <c r="CC37" s="166"/>
      <c r="CD37" s="166"/>
      <c r="CE37" s="166"/>
      <c r="CF37" s="166"/>
      <c r="CG37" s="166"/>
      <c r="CH37" s="166"/>
    </row>
    <row r="38" spans="1:86" ht="22.5">
      <c r="A38" s="160" t="s">
        <v>615</v>
      </c>
      <c r="B38" s="161" t="s">
        <v>639</v>
      </c>
      <c r="C38" s="162"/>
      <c r="D38" s="129" t="s">
        <v>277</v>
      </c>
      <c r="E38" s="254">
        <v>0.003</v>
      </c>
      <c r="F38" s="166">
        <f>G38</f>
        <v>0</v>
      </c>
      <c r="G38" s="165"/>
      <c r="H38" s="165">
        <f t="shared" si="0"/>
        <v>0</v>
      </c>
      <c r="I38" s="165">
        <f t="shared" si="1"/>
        <v>0</v>
      </c>
      <c r="J38" s="166"/>
      <c r="K38" s="166"/>
      <c r="L38" s="165">
        <f t="shared" si="2"/>
        <v>0</v>
      </c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223">
        <f t="shared" si="3"/>
        <v>0</v>
      </c>
      <c r="AA38" s="223">
        <f t="shared" si="4"/>
        <v>0</v>
      </c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23">
        <f t="shared" si="5"/>
        <v>0.003</v>
      </c>
      <c r="AN38" s="166"/>
      <c r="AO38" s="166"/>
      <c r="AP38" s="166"/>
      <c r="AQ38" s="223">
        <f t="shared" si="6"/>
        <v>0</v>
      </c>
      <c r="AR38" s="166"/>
      <c r="AS38" s="166"/>
      <c r="AT38" s="166"/>
      <c r="AU38" s="166"/>
      <c r="AV38" s="166"/>
      <c r="AW38" s="166"/>
      <c r="AX38" s="223">
        <f t="shared" si="7"/>
        <v>0.003</v>
      </c>
      <c r="AY38" s="246"/>
      <c r="AZ38" s="246"/>
      <c r="BA38" s="246"/>
      <c r="BB38" s="246">
        <v>0.003</v>
      </c>
      <c r="BC38" s="223">
        <f t="shared" si="8"/>
        <v>0</v>
      </c>
      <c r="BD38" s="246"/>
      <c r="BE38" s="246"/>
      <c r="BF38" s="246"/>
      <c r="BG38" s="246"/>
      <c r="BH38" s="223">
        <f t="shared" si="9"/>
        <v>0</v>
      </c>
      <c r="BI38" s="166"/>
      <c r="BJ38" s="166"/>
      <c r="BK38" s="166"/>
      <c r="BL38" s="166"/>
      <c r="BM38" s="166"/>
      <c r="BN38" s="166"/>
      <c r="BO38" s="166"/>
      <c r="BP38" s="223">
        <f t="shared" si="10"/>
        <v>0</v>
      </c>
      <c r="BQ38" s="246"/>
      <c r="BR38" s="246"/>
      <c r="BS38" s="246"/>
      <c r="BT38" s="223">
        <f t="shared" si="11"/>
        <v>0</v>
      </c>
      <c r="BU38" s="246"/>
      <c r="BV38" s="246"/>
      <c r="BW38" s="246"/>
      <c r="BX38" s="246"/>
      <c r="BY38" s="223">
        <f t="shared" si="12"/>
        <v>0</v>
      </c>
      <c r="BZ38" s="166"/>
      <c r="CA38" s="166"/>
      <c r="CB38" s="166"/>
      <c r="CC38" s="166"/>
      <c r="CD38" s="166"/>
      <c r="CE38" s="166"/>
      <c r="CF38" s="166"/>
      <c r="CG38" s="166"/>
      <c r="CH38" s="166"/>
    </row>
    <row r="39" spans="1:86" ht="90">
      <c r="A39" s="155" t="s">
        <v>397</v>
      </c>
      <c r="B39" s="156" t="s">
        <v>661</v>
      </c>
      <c r="C39" s="157" t="s">
        <v>662</v>
      </c>
      <c r="D39" s="158" t="s">
        <v>562</v>
      </c>
      <c r="E39" s="253">
        <v>20.3707</v>
      </c>
      <c r="F39" s="165">
        <f>F40</f>
        <v>0</v>
      </c>
      <c r="G39" s="165"/>
      <c r="H39" s="165">
        <f t="shared" si="0"/>
        <v>0</v>
      </c>
      <c r="I39" s="165">
        <f t="shared" si="1"/>
        <v>0</v>
      </c>
      <c r="J39" s="165"/>
      <c r="K39" s="165"/>
      <c r="L39" s="165">
        <f t="shared" si="2"/>
        <v>0</v>
      </c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223">
        <f t="shared" si="3"/>
        <v>13.288099999999998</v>
      </c>
      <c r="AA39" s="223">
        <f t="shared" si="4"/>
        <v>10.348099999999999</v>
      </c>
      <c r="AB39" s="223" t="s">
        <v>666</v>
      </c>
      <c r="AC39" s="223"/>
      <c r="AD39" s="223"/>
      <c r="AE39" s="223"/>
      <c r="AF39" s="223" t="s">
        <v>667</v>
      </c>
      <c r="AG39" s="223" t="s">
        <v>668</v>
      </c>
      <c r="AH39" s="223" t="s">
        <v>664</v>
      </c>
      <c r="AI39" s="223"/>
      <c r="AJ39" s="223"/>
      <c r="AK39" s="223"/>
      <c r="AL39" s="223" t="s">
        <v>664</v>
      </c>
      <c r="AM39" s="223">
        <f t="shared" si="5"/>
        <v>4.5926</v>
      </c>
      <c r="AN39" s="165"/>
      <c r="AO39" s="165"/>
      <c r="AP39" s="165"/>
      <c r="AQ39" s="223">
        <f t="shared" si="6"/>
        <v>0</v>
      </c>
      <c r="AR39" s="165"/>
      <c r="AS39" s="165"/>
      <c r="AT39" s="165"/>
      <c r="AU39" s="165"/>
      <c r="AV39" s="165" t="s">
        <v>670</v>
      </c>
      <c r="AW39" s="165"/>
      <c r="AX39" s="223">
        <f t="shared" si="7"/>
        <v>0</v>
      </c>
      <c r="AY39" s="223"/>
      <c r="AZ39" s="223"/>
      <c r="BA39" s="223"/>
      <c r="BB39" s="223"/>
      <c r="BC39" s="223">
        <f t="shared" si="8"/>
        <v>0</v>
      </c>
      <c r="BD39" s="223"/>
      <c r="BE39" s="223"/>
      <c r="BF39" s="223"/>
      <c r="BG39" s="223"/>
      <c r="BH39" s="223">
        <f t="shared" si="9"/>
        <v>0.3393</v>
      </c>
      <c r="BI39" s="165"/>
      <c r="BJ39" s="165" t="s">
        <v>671</v>
      </c>
      <c r="BK39" s="165"/>
      <c r="BL39" s="165"/>
      <c r="BM39" s="165"/>
      <c r="BN39" s="165"/>
      <c r="BO39" s="165"/>
      <c r="BP39" s="223">
        <f t="shared" si="10"/>
        <v>0</v>
      </c>
      <c r="BQ39" s="223"/>
      <c r="BR39" s="223"/>
      <c r="BS39" s="223"/>
      <c r="BT39" s="223">
        <f t="shared" si="11"/>
        <v>0</v>
      </c>
      <c r="BU39" s="223"/>
      <c r="BV39" s="223"/>
      <c r="BW39" s="223"/>
      <c r="BX39" s="223"/>
      <c r="BY39" s="223">
        <f t="shared" si="12"/>
        <v>2.49</v>
      </c>
      <c r="BZ39" s="165"/>
      <c r="CA39" s="165"/>
      <c r="CB39" s="165"/>
      <c r="CC39" s="165" t="s">
        <v>672</v>
      </c>
      <c r="CD39" s="165"/>
      <c r="CE39" s="165"/>
      <c r="CF39" s="165"/>
      <c r="CG39" s="165" t="s">
        <v>663</v>
      </c>
      <c r="CH39" s="165"/>
    </row>
    <row r="40" spans="1:86" ht="22.5">
      <c r="A40" s="155" t="s">
        <v>679</v>
      </c>
      <c r="B40" s="156" t="s">
        <v>680</v>
      </c>
      <c r="C40" s="157" t="s">
        <v>681</v>
      </c>
      <c r="D40" s="158" t="s">
        <v>562</v>
      </c>
      <c r="E40" s="253">
        <v>20.3707</v>
      </c>
      <c r="F40" s="165">
        <f>F41+F42+F43+F44</f>
        <v>0</v>
      </c>
      <c r="G40" s="165"/>
      <c r="H40" s="165">
        <f t="shared" si="0"/>
        <v>0</v>
      </c>
      <c r="I40" s="165">
        <f t="shared" si="1"/>
        <v>0</v>
      </c>
      <c r="J40" s="165"/>
      <c r="K40" s="165"/>
      <c r="L40" s="165">
        <f t="shared" si="2"/>
        <v>0</v>
      </c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223">
        <f t="shared" si="3"/>
        <v>13.288099999999998</v>
      </c>
      <c r="AA40" s="223">
        <f t="shared" si="4"/>
        <v>10.348099999999999</v>
      </c>
      <c r="AB40" s="223" t="s">
        <v>666</v>
      </c>
      <c r="AC40" s="223"/>
      <c r="AD40" s="223"/>
      <c r="AE40" s="223"/>
      <c r="AF40" s="223" t="s">
        <v>667</v>
      </c>
      <c r="AG40" s="223" t="s">
        <v>668</v>
      </c>
      <c r="AH40" s="223" t="s">
        <v>664</v>
      </c>
      <c r="AI40" s="223"/>
      <c r="AJ40" s="223"/>
      <c r="AK40" s="223"/>
      <c r="AL40" s="223" t="s">
        <v>664</v>
      </c>
      <c r="AM40" s="223">
        <f t="shared" si="5"/>
        <v>4.5926</v>
      </c>
      <c r="AN40" s="165"/>
      <c r="AO40" s="165"/>
      <c r="AP40" s="165"/>
      <c r="AQ40" s="223">
        <f t="shared" si="6"/>
        <v>0</v>
      </c>
      <c r="AR40" s="165"/>
      <c r="AS40" s="165"/>
      <c r="AT40" s="165"/>
      <c r="AU40" s="165"/>
      <c r="AV40" s="165" t="s">
        <v>670</v>
      </c>
      <c r="AW40" s="165"/>
      <c r="AX40" s="223">
        <f t="shared" si="7"/>
        <v>0</v>
      </c>
      <c r="AY40" s="223"/>
      <c r="AZ40" s="223"/>
      <c r="BA40" s="223"/>
      <c r="BB40" s="223"/>
      <c r="BC40" s="223">
        <f t="shared" si="8"/>
        <v>0</v>
      </c>
      <c r="BD40" s="223"/>
      <c r="BE40" s="223"/>
      <c r="BF40" s="223"/>
      <c r="BG40" s="223"/>
      <c r="BH40" s="223">
        <f t="shared" si="9"/>
        <v>0.3393</v>
      </c>
      <c r="BI40" s="165"/>
      <c r="BJ40" s="165" t="s">
        <v>671</v>
      </c>
      <c r="BK40" s="165"/>
      <c r="BL40" s="165"/>
      <c r="BM40" s="165"/>
      <c r="BN40" s="165"/>
      <c r="BO40" s="165"/>
      <c r="BP40" s="223">
        <f t="shared" si="10"/>
        <v>0</v>
      </c>
      <c r="BQ40" s="223"/>
      <c r="BR40" s="223"/>
      <c r="BS40" s="223"/>
      <c r="BT40" s="223">
        <f t="shared" si="11"/>
        <v>0</v>
      </c>
      <c r="BU40" s="223"/>
      <c r="BV40" s="223"/>
      <c r="BW40" s="223"/>
      <c r="BX40" s="223"/>
      <c r="BY40" s="223">
        <f t="shared" si="12"/>
        <v>2.49</v>
      </c>
      <c r="BZ40" s="165"/>
      <c r="CA40" s="165"/>
      <c r="CB40" s="165"/>
      <c r="CC40" s="165" t="s">
        <v>672</v>
      </c>
      <c r="CD40" s="165"/>
      <c r="CE40" s="165"/>
      <c r="CF40" s="165"/>
      <c r="CG40" s="165" t="s">
        <v>663</v>
      </c>
      <c r="CH40" s="165"/>
    </row>
    <row r="41" spans="1:86" ht="45">
      <c r="A41" s="160"/>
      <c r="B41" s="161" t="s">
        <v>682</v>
      </c>
      <c r="C41" s="162"/>
      <c r="D41" s="129" t="s">
        <v>277</v>
      </c>
      <c r="E41" s="254">
        <v>0.9497</v>
      </c>
      <c r="F41" s="166">
        <f>G41</f>
        <v>0</v>
      </c>
      <c r="G41" s="165"/>
      <c r="H41" s="165">
        <f t="shared" si="0"/>
        <v>0</v>
      </c>
      <c r="I41" s="165">
        <f t="shared" si="1"/>
        <v>0</v>
      </c>
      <c r="J41" s="166"/>
      <c r="K41" s="166"/>
      <c r="L41" s="165">
        <f t="shared" si="2"/>
        <v>0</v>
      </c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223">
        <f t="shared" si="3"/>
        <v>0.752</v>
      </c>
      <c r="AA41" s="223">
        <f t="shared" si="4"/>
        <v>0.752</v>
      </c>
      <c r="AB41" s="246">
        <v>0.752</v>
      </c>
      <c r="AC41" s="246"/>
      <c r="AD41" s="246"/>
      <c r="AE41" s="246"/>
      <c r="AF41" s="246"/>
      <c r="AG41" s="246"/>
      <c r="AH41" s="246">
        <v>0.752</v>
      </c>
      <c r="AI41" s="246"/>
      <c r="AJ41" s="246"/>
      <c r="AK41" s="246"/>
      <c r="AL41" s="246" t="s">
        <v>684</v>
      </c>
      <c r="AM41" s="223">
        <f t="shared" si="5"/>
        <v>0.1977</v>
      </c>
      <c r="AN41" s="166"/>
      <c r="AO41" s="166"/>
      <c r="AP41" s="166"/>
      <c r="AQ41" s="223">
        <f t="shared" si="6"/>
        <v>0</v>
      </c>
      <c r="AR41" s="166"/>
      <c r="AS41" s="166"/>
      <c r="AT41" s="166"/>
      <c r="AU41" s="166"/>
      <c r="AV41" s="166"/>
      <c r="AW41" s="166"/>
      <c r="AX41" s="223">
        <f t="shared" si="7"/>
        <v>0</v>
      </c>
      <c r="AY41" s="246"/>
      <c r="AZ41" s="246"/>
      <c r="BA41" s="246"/>
      <c r="BB41" s="246"/>
      <c r="BC41" s="223">
        <f t="shared" si="8"/>
        <v>0</v>
      </c>
      <c r="BD41" s="246"/>
      <c r="BE41" s="246"/>
      <c r="BF41" s="246"/>
      <c r="BG41" s="246"/>
      <c r="BH41" s="223">
        <f t="shared" si="9"/>
        <v>0.1977</v>
      </c>
      <c r="BI41" s="166"/>
      <c r="BJ41" s="166" t="s">
        <v>685</v>
      </c>
      <c r="BK41" s="166"/>
      <c r="BL41" s="166"/>
      <c r="BM41" s="166"/>
      <c r="BN41" s="166"/>
      <c r="BO41" s="166"/>
      <c r="BP41" s="223">
        <f t="shared" si="10"/>
        <v>0</v>
      </c>
      <c r="BQ41" s="246"/>
      <c r="BR41" s="246"/>
      <c r="BS41" s="246"/>
      <c r="BT41" s="223">
        <f t="shared" si="11"/>
        <v>0</v>
      </c>
      <c r="BU41" s="246"/>
      <c r="BV41" s="246"/>
      <c r="BW41" s="246"/>
      <c r="BX41" s="246"/>
      <c r="BY41" s="223">
        <f t="shared" si="12"/>
        <v>0</v>
      </c>
      <c r="BZ41" s="166"/>
      <c r="CA41" s="166"/>
      <c r="CB41" s="166"/>
      <c r="CC41" s="166"/>
      <c r="CD41" s="166"/>
      <c r="CE41" s="166"/>
      <c r="CF41" s="166"/>
      <c r="CG41" s="166" t="s">
        <v>683</v>
      </c>
      <c r="CH41" s="166"/>
    </row>
    <row r="42" spans="1:86" ht="11.25">
      <c r="A42" s="160"/>
      <c r="B42" s="161" t="s">
        <v>686</v>
      </c>
      <c r="C42" s="162"/>
      <c r="D42" s="129" t="s">
        <v>277</v>
      </c>
      <c r="E42" s="254">
        <v>5.94</v>
      </c>
      <c r="F42" s="166">
        <f>G42</f>
        <v>0</v>
      </c>
      <c r="G42" s="165"/>
      <c r="H42" s="165">
        <f t="shared" si="0"/>
        <v>0</v>
      </c>
      <c r="I42" s="165">
        <f t="shared" si="1"/>
        <v>0</v>
      </c>
      <c r="J42" s="166"/>
      <c r="K42" s="166"/>
      <c r="L42" s="165">
        <f t="shared" si="2"/>
        <v>0</v>
      </c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223">
        <f t="shared" si="3"/>
        <v>2.94</v>
      </c>
      <c r="AA42" s="223">
        <f t="shared" si="4"/>
        <v>0</v>
      </c>
      <c r="AB42" s="246"/>
      <c r="AC42" s="246"/>
      <c r="AD42" s="246"/>
      <c r="AE42" s="246"/>
      <c r="AF42" s="246"/>
      <c r="AG42" s="246" t="s">
        <v>668</v>
      </c>
      <c r="AH42" s="246">
        <v>2.94</v>
      </c>
      <c r="AI42" s="246"/>
      <c r="AJ42" s="246"/>
      <c r="AK42" s="246"/>
      <c r="AL42" s="246" t="s">
        <v>668</v>
      </c>
      <c r="AM42" s="223">
        <f t="shared" si="5"/>
        <v>0.51</v>
      </c>
      <c r="AN42" s="166"/>
      <c r="AO42" s="166"/>
      <c r="AP42" s="166"/>
      <c r="AQ42" s="223">
        <f t="shared" si="6"/>
        <v>0</v>
      </c>
      <c r="AR42" s="166"/>
      <c r="AS42" s="166"/>
      <c r="AT42" s="166"/>
      <c r="AU42" s="166"/>
      <c r="AV42" s="166" t="s">
        <v>395</v>
      </c>
      <c r="AW42" s="166"/>
      <c r="AX42" s="223">
        <f t="shared" si="7"/>
        <v>0</v>
      </c>
      <c r="AY42" s="246"/>
      <c r="AZ42" s="246"/>
      <c r="BA42" s="246"/>
      <c r="BB42" s="246"/>
      <c r="BC42" s="223">
        <f t="shared" si="8"/>
        <v>0</v>
      </c>
      <c r="BD42" s="246"/>
      <c r="BE42" s="246"/>
      <c r="BF42" s="246"/>
      <c r="BG42" s="246"/>
      <c r="BH42" s="223">
        <f t="shared" si="9"/>
        <v>0</v>
      </c>
      <c r="BI42" s="166"/>
      <c r="BJ42" s="166"/>
      <c r="BK42" s="166"/>
      <c r="BL42" s="166"/>
      <c r="BM42" s="166"/>
      <c r="BN42" s="166"/>
      <c r="BO42" s="166"/>
      <c r="BP42" s="223">
        <f t="shared" si="10"/>
        <v>0</v>
      </c>
      <c r="BQ42" s="246"/>
      <c r="BR42" s="246"/>
      <c r="BS42" s="246"/>
      <c r="BT42" s="223">
        <f t="shared" si="11"/>
        <v>0</v>
      </c>
      <c r="BU42" s="246"/>
      <c r="BV42" s="246"/>
      <c r="BW42" s="246"/>
      <c r="BX42" s="246"/>
      <c r="BY42" s="223">
        <f t="shared" si="12"/>
        <v>2.49</v>
      </c>
      <c r="BZ42" s="166"/>
      <c r="CA42" s="166"/>
      <c r="CB42" s="166"/>
      <c r="CC42" s="166" t="s">
        <v>672</v>
      </c>
      <c r="CD42" s="166"/>
      <c r="CE42" s="166"/>
      <c r="CF42" s="166"/>
      <c r="CG42" s="166" t="s">
        <v>687</v>
      </c>
      <c r="CH42" s="166"/>
    </row>
    <row r="43" spans="1:86" ht="33.75">
      <c r="A43" s="160"/>
      <c r="B43" s="161" t="s">
        <v>688</v>
      </c>
      <c r="C43" s="162"/>
      <c r="D43" s="129" t="s">
        <v>277</v>
      </c>
      <c r="E43" s="254">
        <v>5.926</v>
      </c>
      <c r="F43" s="166">
        <f>G43</f>
        <v>0</v>
      </c>
      <c r="G43" s="165"/>
      <c r="H43" s="165">
        <f t="shared" si="0"/>
        <v>0</v>
      </c>
      <c r="I43" s="165">
        <f t="shared" si="1"/>
        <v>0</v>
      </c>
      <c r="J43" s="166"/>
      <c r="K43" s="166"/>
      <c r="L43" s="165">
        <f t="shared" si="2"/>
        <v>0</v>
      </c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223">
        <f t="shared" si="3"/>
        <v>2.1827</v>
      </c>
      <c r="AA43" s="223">
        <f t="shared" si="4"/>
        <v>2.1827</v>
      </c>
      <c r="AB43" s="246">
        <v>2.1827</v>
      </c>
      <c r="AC43" s="246"/>
      <c r="AD43" s="246"/>
      <c r="AE43" s="246"/>
      <c r="AF43" s="246"/>
      <c r="AG43" s="246"/>
      <c r="AH43" s="246">
        <v>2.1827</v>
      </c>
      <c r="AI43" s="246"/>
      <c r="AJ43" s="246"/>
      <c r="AK43" s="246"/>
      <c r="AL43" s="246" t="s">
        <v>690</v>
      </c>
      <c r="AM43" s="223">
        <f t="shared" si="5"/>
        <v>3.7433</v>
      </c>
      <c r="AN43" s="166"/>
      <c r="AO43" s="166"/>
      <c r="AP43" s="166"/>
      <c r="AQ43" s="223">
        <f t="shared" si="6"/>
        <v>0</v>
      </c>
      <c r="AR43" s="166"/>
      <c r="AS43" s="166"/>
      <c r="AT43" s="166"/>
      <c r="AU43" s="166"/>
      <c r="AV43" s="166" t="s">
        <v>691</v>
      </c>
      <c r="AW43" s="166"/>
      <c r="AX43" s="223">
        <f t="shared" si="7"/>
        <v>0</v>
      </c>
      <c r="AY43" s="246"/>
      <c r="AZ43" s="246"/>
      <c r="BA43" s="246"/>
      <c r="BB43" s="246"/>
      <c r="BC43" s="223">
        <f t="shared" si="8"/>
        <v>0</v>
      </c>
      <c r="BD43" s="246"/>
      <c r="BE43" s="246"/>
      <c r="BF43" s="246"/>
      <c r="BG43" s="246"/>
      <c r="BH43" s="223">
        <f t="shared" si="9"/>
        <v>0</v>
      </c>
      <c r="BI43" s="166"/>
      <c r="BJ43" s="166"/>
      <c r="BK43" s="166"/>
      <c r="BL43" s="166"/>
      <c r="BM43" s="166"/>
      <c r="BN43" s="166"/>
      <c r="BO43" s="166"/>
      <c r="BP43" s="223">
        <f t="shared" si="10"/>
        <v>0</v>
      </c>
      <c r="BQ43" s="246"/>
      <c r="BR43" s="246"/>
      <c r="BS43" s="246"/>
      <c r="BT43" s="223">
        <f t="shared" si="11"/>
        <v>0</v>
      </c>
      <c r="BU43" s="246"/>
      <c r="BV43" s="246"/>
      <c r="BW43" s="246"/>
      <c r="BX43" s="246"/>
      <c r="BY43" s="223">
        <f t="shared" si="12"/>
        <v>0</v>
      </c>
      <c r="BZ43" s="166"/>
      <c r="CA43" s="166"/>
      <c r="CB43" s="166"/>
      <c r="CC43" s="166"/>
      <c r="CD43" s="166"/>
      <c r="CE43" s="166"/>
      <c r="CF43" s="166"/>
      <c r="CG43" s="166" t="s">
        <v>689</v>
      </c>
      <c r="CH43" s="166"/>
    </row>
    <row r="44" spans="1:86" ht="22.5">
      <c r="A44" s="160"/>
      <c r="B44" s="161" t="s">
        <v>692</v>
      </c>
      <c r="C44" s="162"/>
      <c r="D44" s="129" t="s">
        <v>277</v>
      </c>
      <c r="E44" s="254">
        <v>7.555</v>
      </c>
      <c r="F44" s="166">
        <f>G44</f>
        <v>0</v>
      </c>
      <c r="G44" s="165"/>
      <c r="H44" s="165">
        <f t="shared" si="0"/>
        <v>0</v>
      </c>
      <c r="I44" s="165">
        <f t="shared" si="1"/>
        <v>0</v>
      </c>
      <c r="J44" s="166"/>
      <c r="K44" s="166"/>
      <c r="L44" s="165">
        <f t="shared" si="2"/>
        <v>0</v>
      </c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223">
        <f t="shared" si="3"/>
        <v>7.4134</v>
      </c>
      <c r="AA44" s="223">
        <f t="shared" si="4"/>
        <v>7.4134</v>
      </c>
      <c r="AB44" s="246">
        <v>6.9032</v>
      </c>
      <c r="AC44" s="246"/>
      <c r="AD44" s="246"/>
      <c r="AE44" s="246"/>
      <c r="AF44" s="246" t="s">
        <v>667</v>
      </c>
      <c r="AG44" s="246"/>
      <c r="AH44" s="246">
        <v>7.4134</v>
      </c>
      <c r="AI44" s="246"/>
      <c r="AJ44" s="246"/>
      <c r="AK44" s="246"/>
      <c r="AL44" s="246" t="s">
        <v>694</v>
      </c>
      <c r="AM44" s="223">
        <f t="shared" si="5"/>
        <v>0.1416</v>
      </c>
      <c r="AN44" s="166"/>
      <c r="AO44" s="166"/>
      <c r="AP44" s="166"/>
      <c r="AQ44" s="223">
        <f t="shared" si="6"/>
        <v>0</v>
      </c>
      <c r="AR44" s="166"/>
      <c r="AS44" s="166"/>
      <c r="AT44" s="166"/>
      <c r="AU44" s="166"/>
      <c r="AV44" s="166"/>
      <c r="AW44" s="166"/>
      <c r="AX44" s="223">
        <f t="shared" si="7"/>
        <v>0</v>
      </c>
      <c r="AY44" s="246"/>
      <c r="AZ44" s="246"/>
      <c r="BA44" s="246"/>
      <c r="BB44" s="246"/>
      <c r="BC44" s="223">
        <f t="shared" si="8"/>
        <v>0</v>
      </c>
      <c r="BD44" s="246"/>
      <c r="BE44" s="246"/>
      <c r="BF44" s="246"/>
      <c r="BG44" s="246"/>
      <c r="BH44" s="223">
        <f t="shared" si="9"/>
        <v>0.1416</v>
      </c>
      <c r="BI44" s="166"/>
      <c r="BJ44" s="166" t="s">
        <v>695</v>
      </c>
      <c r="BK44" s="166"/>
      <c r="BL44" s="166"/>
      <c r="BM44" s="166"/>
      <c r="BN44" s="166"/>
      <c r="BO44" s="166"/>
      <c r="BP44" s="223">
        <f t="shared" si="10"/>
        <v>0</v>
      </c>
      <c r="BQ44" s="246"/>
      <c r="BR44" s="246"/>
      <c r="BS44" s="246"/>
      <c r="BT44" s="223">
        <f t="shared" si="11"/>
        <v>0</v>
      </c>
      <c r="BU44" s="246"/>
      <c r="BV44" s="246"/>
      <c r="BW44" s="246"/>
      <c r="BX44" s="246"/>
      <c r="BY44" s="223">
        <f t="shared" si="12"/>
        <v>0</v>
      </c>
      <c r="BZ44" s="166"/>
      <c r="CA44" s="166"/>
      <c r="CB44" s="166"/>
      <c r="CC44" s="166"/>
      <c r="CD44" s="166"/>
      <c r="CE44" s="166"/>
      <c r="CF44" s="166"/>
      <c r="CG44" s="166" t="s">
        <v>693</v>
      </c>
      <c r="CH44" s="166"/>
    </row>
    <row r="45" spans="1:86" ht="22.5">
      <c r="A45" s="155" t="s">
        <v>699</v>
      </c>
      <c r="B45" s="156" t="s">
        <v>700</v>
      </c>
      <c r="C45" s="157" t="s">
        <v>701</v>
      </c>
      <c r="D45" s="158" t="s">
        <v>277</v>
      </c>
      <c r="E45" s="253">
        <v>606.975</v>
      </c>
      <c r="F45" s="165">
        <f>F46+F47+F48</f>
        <v>606.9749999999999</v>
      </c>
      <c r="G45" s="165">
        <f>H45+Z45+AM45+BP45+BS45+BT45+BY45</f>
        <v>613.552</v>
      </c>
      <c r="H45" s="165">
        <f t="shared" si="0"/>
        <v>14.3446</v>
      </c>
      <c r="I45" s="165">
        <f t="shared" si="1"/>
        <v>10.9544</v>
      </c>
      <c r="J45" s="165">
        <v>8.9346</v>
      </c>
      <c r="K45" s="165"/>
      <c r="L45" s="165">
        <f t="shared" si="2"/>
        <v>0</v>
      </c>
      <c r="M45" s="165"/>
      <c r="N45" s="165"/>
      <c r="O45" s="165"/>
      <c r="P45" s="165" t="s">
        <v>703</v>
      </c>
      <c r="Q45" s="165"/>
      <c r="R45" s="165"/>
      <c r="S45" s="165" t="s">
        <v>704</v>
      </c>
      <c r="T45" s="165"/>
      <c r="U45" s="165"/>
      <c r="V45" s="165"/>
      <c r="W45" s="165"/>
      <c r="X45" s="165"/>
      <c r="Y45" s="165"/>
      <c r="Z45" s="223">
        <f t="shared" si="3"/>
        <v>576.1752</v>
      </c>
      <c r="AA45" s="223">
        <f t="shared" si="4"/>
        <v>576.1752</v>
      </c>
      <c r="AB45" s="223">
        <v>553.7838</v>
      </c>
      <c r="AC45" s="223">
        <v>2</v>
      </c>
      <c r="AD45" s="223"/>
      <c r="AE45" s="223">
        <v>0.5817</v>
      </c>
      <c r="AF45" s="223">
        <v>21.8097</v>
      </c>
      <c r="AG45" s="223"/>
      <c r="AH45" s="223">
        <v>576.1752</v>
      </c>
      <c r="AI45" s="223"/>
      <c r="AJ45" s="223"/>
      <c r="AK45" s="223" t="s">
        <v>705</v>
      </c>
      <c r="AL45" s="223"/>
      <c r="AM45" s="223">
        <f t="shared" si="5"/>
        <v>0</v>
      </c>
      <c r="AN45" s="165"/>
      <c r="AO45" s="165"/>
      <c r="AP45" s="165"/>
      <c r="AQ45" s="223">
        <f t="shared" si="6"/>
        <v>0</v>
      </c>
      <c r="AR45" s="165"/>
      <c r="AS45" s="165"/>
      <c r="AT45" s="165"/>
      <c r="AU45" s="165"/>
      <c r="AV45" s="165"/>
      <c r="AW45" s="165"/>
      <c r="AX45" s="223">
        <f t="shared" si="7"/>
        <v>0</v>
      </c>
      <c r="AY45" s="223"/>
      <c r="AZ45" s="223"/>
      <c r="BA45" s="223"/>
      <c r="BB45" s="223"/>
      <c r="BC45" s="223">
        <f t="shared" si="8"/>
        <v>0</v>
      </c>
      <c r="BD45" s="223"/>
      <c r="BE45" s="223"/>
      <c r="BF45" s="223"/>
      <c r="BG45" s="223"/>
      <c r="BH45" s="223">
        <f t="shared" si="9"/>
        <v>0</v>
      </c>
      <c r="BI45" s="165"/>
      <c r="BJ45" s="165"/>
      <c r="BK45" s="165"/>
      <c r="BL45" s="165"/>
      <c r="BM45" s="165"/>
      <c r="BN45" s="165"/>
      <c r="BO45" s="165"/>
      <c r="BP45" s="223">
        <f t="shared" si="10"/>
        <v>14.515</v>
      </c>
      <c r="BQ45" s="223"/>
      <c r="BR45" s="223" t="s">
        <v>708</v>
      </c>
      <c r="BS45" s="223"/>
      <c r="BT45" s="223">
        <f t="shared" si="11"/>
        <v>2.5172</v>
      </c>
      <c r="BU45" s="223"/>
      <c r="BV45" s="223"/>
      <c r="BW45" s="223"/>
      <c r="BX45" s="223" t="s">
        <v>709</v>
      </c>
      <c r="BY45" s="223">
        <f t="shared" si="12"/>
        <v>6</v>
      </c>
      <c r="BZ45" s="165" t="s">
        <v>710</v>
      </c>
      <c r="CA45" s="165"/>
      <c r="CB45" s="165"/>
      <c r="CC45" s="165"/>
      <c r="CD45" s="165"/>
      <c r="CE45" s="165"/>
      <c r="CF45" s="165"/>
      <c r="CG45" s="165"/>
      <c r="CH45" s="165"/>
    </row>
    <row r="46" spans="1:86" ht="22.5">
      <c r="A46" s="160"/>
      <c r="B46" s="161" t="s">
        <v>711</v>
      </c>
      <c r="C46" s="162"/>
      <c r="D46" s="129"/>
      <c r="E46" s="254">
        <v>13.46</v>
      </c>
      <c r="F46" s="166">
        <f>E46</f>
        <v>13.46</v>
      </c>
      <c r="G46" s="165">
        <f>H46+Z46+AM46+BP46+BS46+BT46+BY46</f>
        <v>20.037</v>
      </c>
      <c r="H46" s="165">
        <f t="shared" si="0"/>
        <v>0</v>
      </c>
      <c r="I46" s="165">
        <f t="shared" si="1"/>
        <v>0</v>
      </c>
      <c r="J46" s="166"/>
      <c r="K46" s="166"/>
      <c r="L46" s="165">
        <f t="shared" si="2"/>
        <v>0</v>
      </c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223">
        <f t="shared" si="3"/>
        <v>20.037</v>
      </c>
      <c r="AA46" s="223">
        <f t="shared" si="4"/>
        <v>20.037</v>
      </c>
      <c r="AB46" s="246">
        <v>20.037</v>
      </c>
      <c r="AC46" s="246">
        <v>2</v>
      </c>
      <c r="AD46" s="246"/>
      <c r="AE46" s="246"/>
      <c r="AF46" s="246"/>
      <c r="AG46" s="246"/>
      <c r="AH46" s="246">
        <v>20.037</v>
      </c>
      <c r="AI46" s="246"/>
      <c r="AJ46" s="246"/>
      <c r="AK46" s="246" t="s">
        <v>712</v>
      </c>
      <c r="AL46" s="246"/>
      <c r="AM46" s="223">
        <f t="shared" si="5"/>
        <v>0</v>
      </c>
      <c r="AN46" s="166"/>
      <c r="AO46" s="166"/>
      <c r="AP46" s="166"/>
      <c r="AQ46" s="223">
        <f t="shared" si="6"/>
        <v>0</v>
      </c>
      <c r="AR46" s="166"/>
      <c r="AS46" s="166"/>
      <c r="AT46" s="166"/>
      <c r="AU46" s="166"/>
      <c r="AV46" s="166"/>
      <c r="AW46" s="166"/>
      <c r="AX46" s="223">
        <f t="shared" si="7"/>
        <v>0</v>
      </c>
      <c r="AY46" s="246"/>
      <c r="AZ46" s="246"/>
      <c r="BA46" s="246"/>
      <c r="BB46" s="246"/>
      <c r="BC46" s="223">
        <f t="shared" si="8"/>
        <v>0</v>
      </c>
      <c r="BD46" s="246"/>
      <c r="BE46" s="246"/>
      <c r="BF46" s="246"/>
      <c r="BG46" s="246"/>
      <c r="BH46" s="223">
        <f t="shared" si="9"/>
        <v>0</v>
      </c>
      <c r="BI46" s="166"/>
      <c r="BJ46" s="166"/>
      <c r="BK46" s="166"/>
      <c r="BL46" s="166"/>
      <c r="BM46" s="166"/>
      <c r="BN46" s="166"/>
      <c r="BO46" s="166"/>
      <c r="BP46" s="223">
        <f t="shared" si="10"/>
        <v>0</v>
      </c>
      <c r="BQ46" s="246"/>
      <c r="BR46" s="246"/>
      <c r="BS46" s="246"/>
      <c r="BT46" s="223">
        <f t="shared" si="11"/>
        <v>0</v>
      </c>
      <c r="BU46" s="246"/>
      <c r="BV46" s="246"/>
      <c r="BW46" s="246"/>
      <c r="BX46" s="246"/>
      <c r="BY46" s="223">
        <f t="shared" si="12"/>
        <v>0</v>
      </c>
      <c r="BZ46" s="166"/>
      <c r="CA46" s="166"/>
      <c r="CB46" s="166"/>
      <c r="CC46" s="166"/>
      <c r="CD46" s="166"/>
      <c r="CE46" s="166"/>
      <c r="CF46" s="166"/>
      <c r="CG46" s="166"/>
      <c r="CH46" s="166"/>
    </row>
    <row r="47" spans="1:86" ht="45">
      <c r="A47" s="160"/>
      <c r="B47" s="161" t="s">
        <v>713</v>
      </c>
      <c r="C47" s="162"/>
      <c r="D47" s="129" t="s">
        <v>277</v>
      </c>
      <c r="E47" s="254">
        <v>470.895</v>
      </c>
      <c r="F47" s="166">
        <f>E47</f>
        <v>470.895</v>
      </c>
      <c r="G47" s="165"/>
      <c r="H47" s="165">
        <f t="shared" si="0"/>
        <v>1.81</v>
      </c>
      <c r="I47" s="165">
        <f t="shared" si="1"/>
        <v>1.81</v>
      </c>
      <c r="J47" s="166"/>
      <c r="K47" s="166"/>
      <c r="L47" s="165">
        <f t="shared" si="2"/>
        <v>0</v>
      </c>
      <c r="M47" s="166"/>
      <c r="N47" s="166"/>
      <c r="O47" s="166"/>
      <c r="P47" s="166" t="s">
        <v>714</v>
      </c>
      <c r="Q47" s="166"/>
      <c r="R47" s="166"/>
      <c r="S47" s="166"/>
      <c r="T47" s="166"/>
      <c r="U47" s="166"/>
      <c r="V47" s="166"/>
      <c r="W47" s="166"/>
      <c r="X47" s="166"/>
      <c r="Y47" s="166"/>
      <c r="Z47" s="223">
        <f t="shared" si="3"/>
        <v>446.95529999999997</v>
      </c>
      <c r="AA47" s="223">
        <f t="shared" si="4"/>
        <v>446.95529999999997</v>
      </c>
      <c r="AB47" s="246">
        <v>435.7553</v>
      </c>
      <c r="AC47" s="246"/>
      <c r="AD47" s="246"/>
      <c r="AE47" s="246"/>
      <c r="AF47" s="246">
        <v>11.2</v>
      </c>
      <c r="AG47" s="246"/>
      <c r="AH47" s="246">
        <v>446.9553</v>
      </c>
      <c r="AI47" s="246"/>
      <c r="AJ47" s="246"/>
      <c r="AK47" s="246" t="s">
        <v>715</v>
      </c>
      <c r="AL47" s="246"/>
      <c r="AM47" s="223">
        <f t="shared" si="5"/>
        <v>0</v>
      </c>
      <c r="AN47" s="166"/>
      <c r="AO47" s="166"/>
      <c r="AP47" s="166"/>
      <c r="AQ47" s="223">
        <f t="shared" si="6"/>
        <v>0</v>
      </c>
      <c r="AR47" s="166"/>
      <c r="AS47" s="166"/>
      <c r="AT47" s="166"/>
      <c r="AU47" s="166"/>
      <c r="AV47" s="166"/>
      <c r="AW47" s="166"/>
      <c r="AX47" s="223">
        <f t="shared" si="7"/>
        <v>0</v>
      </c>
      <c r="AY47" s="246"/>
      <c r="AZ47" s="246"/>
      <c r="BA47" s="246"/>
      <c r="BB47" s="246"/>
      <c r="BC47" s="223">
        <f t="shared" si="8"/>
        <v>0</v>
      </c>
      <c r="BD47" s="246"/>
      <c r="BE47" s="246"/>
      <c r="BF47" s="246"/>
      <c r="BG47" s="246"/>
      <c r="BH47" s="223">
        <f t="shared" si="9"/>
        <v>0</v>
      </c>
      <c r="BI47" s="166"/>
      <c r="BJ47" s="166"/>
      <c r="BK47" s="166"/>
      <c r="BL47" s="166"/>
      <c r="BM47" s="166"/>
      <c r="BN47" s="166"/>
      <c r="BO47" s="166"/>
      <c r="BP47" s="223">
        <f t="shared" si="10"/>
        <v>13.6125</v>
      </c>
      <c r="BQ47" s="246"/>
      <c r="BR47" s="246" t="s">
        <v>718</v>
      </c>
      <c r="BS47" s="246"/>
      <c r="BT47" s="223">
        <f t="shared" si="11"/>
        <v>2.5172</v>
      </c>
      <c r="BU47" s="246"/>
      <c r="BV47" s="246"/>
      <c r="BW47" s="246"/>
      <c r="BX47" s="246" t="s">
        <v>709</v>
      </c>
      <c r="BY47" s="223">
        <f t="shared" si="12"/>
        <v>6</v>
      </c>
      <c r="BZ47" s="166" t="s">
        <v>710</v>
      </c>
      <c r="CA47" s="166"/>
      <c r="CB47" s="166"/>
      <c r="CC47" s="166"/>
      <c r="CD47" s="166"/>
      <c r="CE47" s="166"/>
      <c r="CF47" s="166"/>
      <c r="CG47" s="166"/>
      <c r="CH47" s="166"/>
    </row>
    <row r="48" spans="1:86" ht="33.75">
      <c r="A48" s="160"/>
      <c r="B48" s="161" t="s">
        <v>719</v>
      </c>
      <c r="C48" s="162"/>
      <c r="D48" s="129"/>
      <c r="E48" s="254">
        <v>122.62</v>
      </c>
      <c r="F48" s="166">
        <f>E48</f>
        <v>122.62</v>
      </c>
      <c r="G48" s="165"/>
      <c r="H48" s="165">
        <f t="shared" si="0"/>
        <v>12.5346</v>
      </c>
      <c r="I48" s="165">
        <f t="shared" si="1"/>
        <v>9.1444</v>
      </c>
      <c r="J48" s="166" t="s">
        <v>702</v>
      </c>
      <c r="K48" s="166"/>
      <c r="L48" s="165">
        <f t="shared" si="2"/>
        <v>0</v>
      </c>
      <c r="M48" s="166"/>
      <c r="N48" s="166"/>
      <c r="O48" s="166"/>
      <c r="P48" s="166" t="s">
        <v>722</v>
      </c>
      <c r="Q48" s="166"/>
      <c r="R48" s="166"/>
      <c r="S48" s="166" t="s">
        <v>704</v>
      </c>
      <c r="T48" s="166"/>
      <c r="U48" s="166"/>
      <c r="V48" s="166"/>
      <c r="W48" s="166"/>
      <c r="X48" s="166"/>
      <c r="Y48" s="166"/>
      <c r="Z48" s="223">
        <f t="shared" si="3"/>
        <v>109.1829</v>
      </c>
      <c r="AA48" s="223">
        <f t="shared" si="4"/>
        <v>109.1829</v>
      </c>
      <c r="AB48" s="246">
        <v>97.9915</v>
      </c>
      <c r="AC48" s="246"/>
      <c r="AD48" s="246"/>
      <c r="AE48" s="246">
        <v>0.5817</v>
      </c>
      <c r="AF48" s="246">
        <v>10.6097</v>
      </c>
      <c r="AG48" s="246"/>
      <c r="AH48" s="246">
        <v>109.1829</v>
      </c>
      <c r="AI48" s="246"/>
      <c r="AJ48" s="246"/>
      <c r="AK48" s="246" t="s">
        <v>723</v>
      </c>
      <c r="AL48" s="246"/>
      <c r="AM48" s="223">
        <f t="shared" si="5"/>
        <v>0</v>
      </c>
      <c r="AN48" s="166"/>
      <c r="AO48" s="166"/>
      <c r="AP48" s="166"/>
      <c r="AQ48" s="223">
        <f t="shared" si="6"/>
        <v>0</v>
      </c>
      <c r="AR48" s="166"/>
      <c r="AS48" s="166"/>
      <c r="AT48" s="166"/>
      <c r="AU48" s="166"/>
      <c r="AV48" s="166"/>
      <c r="AW48" s="166"/>
      <c r="AX48" s="223">
        <f t="shared" si="7"/>
        <v>0</v>
      </c>
      <c r="AY48" s="246"/>
      <c r="AZ48" s="246"/>
      <c r="BA48" s="246"/>
      <c r="BB48" s="246"/>
      <c r="BC48" s="223">
        <f t="shared" si="8"/>
        <v>0</v>
      </c>
      <c r="BD48" s="246"/>
      <c r="BE48" s="246"/>
      <c r="BF48" s="246"/>
      <c r="BG48" s="246"/>
      <c r="BH48" s="223">
        <f t="shared" si="9"/>
        <v>0</v>
      </c>
      <c r="BI48" s="166"/>
      <c r="BJ48" s="166"/>
      <c r="BK48" s="166"/>
      <c r="BL48" s="166"/>
      <c r="BM48" s="166"/>
      <c r="BN48" s="166"/>
      <c r="BO48" s="166"/>
      <c r="BP48" s="223">
        <f t="shared" si="10"/>
        <v>0.9025</v>
      </c>
      <c r="BQ48" s="246"/>
      <c r="BR48" s="246" t="s">
        <v>724</v>
      </c>
      <c r="BS48" s="246"/>
      <c r="BT48" s="223">
        <f t="shared" si="11"/>
        <v>0</v>
      </c>
      <c r="BU48" s="246"/>
      <c r="BV48" s="246"/>
      <c r="BW48" s="246"/>
      <c r="BX48" s="246"/>
      <c r="BY48" s="223">
        <f t="shared" si="12"/>
        <v>0</v>
      </c>
      <c r="BZ48" s="166"/>
      <c r="CA48" s="166"/>
      <c r="CB48" s="166"/>
      <c r="CC48" s="166"/>
      <c r="CD48" s="166"/>
      <c r="CE48" s="166"/>
      <c r="CF48" s="166"/>
      <c r="CG48" s="166"/>
      <c r="CH48" s="166"/>
    </row>
    <row r="49" spans="1:86" ht="22.5">
      <c r="A49" s="155" t="s">
        <v>725</v>
      </c>
      <c r="B49" s="156" t="s">
        <v>726</v>
      </c>
      <c r="C49" s="157" t="s">
        <v>727</v>
      </c>
      <c r="D49" s="158" t="s">
        <v>277</v>
      </c>
      <c r="E49" s="253">
        <v>470.895</v>
      </c>
      <c r="F49" s="165">
        <f>F50</f>
        <v>470.895</v>
      </c>
      <c r="G49" s="165"/>
      <c r="H49" s="165">
        <f t="shared" si="0"/>
        <v>1.81</v>
      </c>
      <c r="I49" s="165">
        <f t="shared" si="1"/>
        <v>1.81</v>
      </c>
      <c r="J49" s="165"/>
      <c r="K49" s="165"/>
      <c r="L49" s="165">
        <f t="shared" si="2"/>
        <v>0</v>
      </c>
      <c r="M49" s="165"/>
      <c r="N49" s="165"/>
      <c r="O49" s="165"/>
      <c r="P49" s="165" t="s">
        <v>714</v>
      </c>
      <c r="Q49" s="165"/>
      <c r="R49" s="165"/>
      <c r="S49" s="165"/>
      <c r="T49" s="165"/>
      <c r="U49" s="165"/>
      <c r="V49" s="165"/>
      <c r="W49" s="165"/>
      <c r="X49" s="165"/>
      <c r="Y49" s="165"/>
      <c r="Z49" s="223">
        <f t="shared" si="3"/>
        <v>446.95529999999997</v>
      </c>
      <c r="AA49" s="223">
        <f t="shared" si="4"/>
        <v>446.95529999999997</v>
      </c>
      <c r="AB49" s="223" t="s">
        <v>716</v>
      </c>
      <c r="AC49" s="223"/>
      <c r="AD49" s="223"/>
      <c r="AE49" s="223"/>
      <c r="AF49" s="223" t="s">
        <v>717</v>
      </c>
      <c r="AG49" s="223"/>
      <c r="AH49" s="223" t="s">
        <v>715</v>
      </c>
      <c r="AI49" s="223"/>
      <c r="AJ49" s="223"/>
      <c r="AK49" s="223" t="s">
        <v>715</v>
      </c>
      <c r="AL49" s="223"/>
      <c r="AM49" s="223">
        <f t="shared" si="5"/>
        <v>0</v>
      </c>
      <c r="AN49" s="165"/>
      <c r="AO49" s="165"/>
      <c r="AP49" s="165"/>
      <c r="AQ49" s="223">
        <f t="shared" si="6"/>
        <v>0</v>
      </c>
      <c r="AR49" s="165"/>
      <c r="AS49" s="165"/>
      <c r="AT49" s="165"/>
      <c r="AU49" s="165"/>
      <c r="AV49" s="165"/>
      <c r="AW49" s="165"/>
      <c r="AX49" s="223">
        <f t="shared" si="7"/>
        <v>0</v>
      </c>
      <c r="AY49" s="223"/>
      <c r="AZ49" s="223"/>
      <c r="BA49" s="223"/>
      <c r="BB49" s="223"/>
      <c r="BC49" s="223">
        <f t="shared" si="8"/>
        <v>0</v>
      </c>
      <c r="BD49" s="223"/>
      <c r="BE49" s="223"/>
      <c r="BF49" s="223"/>
      <c r="BG49" s="223"/>
      <c r="BH49" s="223">
        <f t="shared" si="9"/>
        <v>0</v>
      </c>
      <c r="BI49" s="165"/>
      <c r="BJ49" s="165"/>
      <c r="BK49" s="165"/>
      <c r="BL49" s="165"/>
      <c r="BM49" s="165"/>
      <c r="BN49" s="165"/>
      <c r="BO49" s="165"/>
      <c r="BP49" s="223">
        <f t="shared" si="10"/>
        <v>13.6125</v>
      </c>
      <c r="BQ49" s="223"/>
      <c r="BR49" s="223" t="s">
        <v>718</v>
      </c>
      <c r="BS49" s="223"/>
      <c r="BT49" s="223">
        <f t="shared" si="11"/>
        <v>2.5172</v>
      </c>
      <c r="BU49" s="223"/>
      <c r="BV49" s="223"/>
      <c r="BW49" s="223"/>
      <c r="BX49" s="223" t="s">
        <v>709</v>
      </c>
      <c r="BY49" s="223">
        <f t="shared" si="12"/>
        <v>6</v>
      </c>
      <c r="BZ49" s="165" t="s">
        <v>710</v>
      </c>
      <c r="CA49" s="165"/>
      <c r="CB49" s="165"/>
      <c r="CC49" s="165"/>
      <c r="CD49" s="165"/>
      <c r="CE49" s="165"/>
      <c r="CF49" s="165"/>
      <c r="CG49" s="165"/>
      <c r="CH49" s="165"/>
    </row>
    <row r="50" spans="1:86" ht="45">
      <c r="A50" s="160"/>
      <c r="B50" s="161" t="s">
        <v>713</v>
      </c>
      <c r="C50" s="162"/>
      <c r="D50" s="129" t="s">
        <v>277</v>
      </c>
      <c r="E50" s="254">
        <v>470.895</v>
      </c>
      <c r="F50" s="166">
        <f>E50</f>
        <v>470.895</v>
      </c>
      <c r="G50" s="165"/>
      <c r="H50" s="165">
        <f t="shared" si="0"/>
        <v>1.81</v>
      </c>
      <c r="I50" s="165">
        <f t="shared" si="1"/>
        <v>1.81</v>
      </c>
      <c r="J50" s="166"/>
      <c r="K50" s="166"/>
      <c r="L50" s="165">
        <f t="shared" si="2"/>
        <v>0</v>
      </c>
      <c r="M50" s="166"/>
      <c r="N50" s="166"/>
      <c r="O50" s="166"/>
      <c r="P50" s="166" t="s">
        <v>714</v>
      </c>
      <c r="Q50" s="166"/>
      <c r="R50" s="166"/>
      <c r="S50" s="166"/>
      <c r="T50" s="166"/>
      <c r="U50" s="166"/>
      <c r="V50" s="166"/>
      <c r="W50" s="166"/>
      <c r="X50" s="166"/>
      <c r="Y50" s="166"/>
      <c r="Z50" s="223">
        <f t="shared" si="3"/>
        <v>446.95529999999997</v>
      </c>
      <c r="AA50" s="223">
        <f t="shared" si="4"/>
        <v>446.95529999999997</v>
      </c>
      <c r="AB50" s="246" t="s">
        <v>716</v>
      </c>
      <c r="AC50" s="246"/>
      <c r="AD50" s="246"/>
      <c r="AE50" s="246"/>
      <c r="AF50" s="246" t="s">
        <v>717</v>
      </c>
      <c r="AG50" s="246"/>
      <c r="AH50" s="246" t="s">
        <v>715</v>
      </c>
      <c r="AI50" s="246"/>
      <c r="AJ50" s="246"/>
      <c r="AK50" s="246" t="s">
        <v>715</v>
      </c>
      <c r="AL50" s="246"/>
      <c r="AM50" s="223">
        <f t="shared" si="5"/>
        <v>0</v>
      </c>
      <c r="AN50" s="166"/>
      <c r="AO50" s="166"/>
      <c r="AP50" s="166"/>
      <c r="AQ50" s="223">
        <f t="shared" si="6"/>
        <v>0</v>
      </c>
      <c r="AR50" s="166"/>
      <c r="AS50" s="166"/>
      <c r="AT50" s="166"/>
      <c r="AU50" s="166"/>
      <c r="AV50" s="166"/>
      <c r="AW50" s="166"/>
      <c r="AX50" s="223">
        <f t="shared" si="7"/>
        <v>0</v>
      </c>
      <c r="AY50" s="246"/>
      <c r="AZ50" s="246"/>
      <c r="BA50" s="246"/>
      <c r="BB50" s="246"/>
      <c r="BC50" s="223">
        <f t="shared" si="8"/>
        <v>0</v>
      </c>
      <c r="BD50" s="246"/>
      <c r="BE50" s="246"/>
      <c r="BF50" s="246"/>
      <c r="BG50" s="246"/>
      <c r="BH50" s="223">
        <f t="shared" si="9"/>
        <v>0</v>
      </c>
      <c r="BI50" s="166"/>
      <c r="BJ50" s="166"/>
      <c r="BK50" s="166"/>
      <c r="BL50" s="166"/>
      <c r="BM50" s="166"/>
      <c r="BN50" s="166"/>
      <c r="BO50" s="166"/>
      <c r="BP50" s="223">
        <f t="shared" si="10"/>
        <v>13.6125</v>
      </c>
      <c r="BQ50" s="246"/>
      <c r="BR50" s="246" t="s">
        <v>718</v>
      </c>
      <c r="BS50" s="246"/>
      <c r="BT50" s="223">
        <f t="shared" si="11"/>
        <v>2.5172</v>
      </c>
      <c r="BU50" s="246"/>
      <c r="BV50" s="246"/>
      <c r="BW50" s="246"/>
      <c r="BX50" s="246" t="s">
        <v>709</v>
      </c>
      <c r="BY50" s="223">
        <f t="shared" si="12"/>
        <v>6</v>
      </c>
      <c r="BZ50" s="166" t="s">
        <v>710</v>
      </c>
      <c r="CA50" s="166"/>
      <c r="CB50" s="166"/>
      <c r="CC50" s="166"/>
      <c r="CD50" s="166"/>
      <c r="CE50" s="166"/>
      <c r="CF50" s="166"/>
      <c r="CG50" s="166"/>
      <c r="CH50" s="166"/>
    </row>
    <row r="51" spans="1:86" ht="22.5">
      <c r="A51" s="155" t="s">
        <v>728</v>
      </c>
      <c r="B51" s="156" t="s">
        <v>729</v>
      </c>
      <c r="C51" s="157" t="s">
        <v>730</v>
      </c>
      <c r="D51" s="158"/>
      <c r="E51" s="253">
        <v>0.05</v>
      </c>
      <c r="F51" s="165">
        <f>F52</f>
        <v>0</v>
      </c>
      <c r="G51" s="165"/>
      <c r="H51" s="165">
        <f t="shared" si="0"/>
        <v>0</v>
      </c>
      <c r="I51" s="165">
        <f t="shared" si="1"/>
        <v>0</v>
      </c>
      <c r="J51" s="165"/>
      <c r="K51" s="165"/>
      <c r="L51" s="165">
        <f t="shared" si="2"/>
        <v>0</v>
      </c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223">
        <f t="shared" si="3"/>
        <v>0</v>
      </c>
      <c r="AA51" s="223">
        <f t="shared" si="4"/>
        <v>0</v>
      </c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>
        <f t="shared" si="5"/>
        <v>0.05</v>
      </c>
      <c r="AN51" s="165"/>
      <c r="AO51" s="165"/>
      <c r="AP51" s="165"/>
      <c r="AQ51" s="223">
        <f t="shared" si="6"/>
        <v>0</v>
      </c>
      <c r="AR51" s="165"/>
      <c r="AS51" s="165"/>
      <c r="AT51" s="165"/>
      <c r="AU51" s="165"/>
      <c r="AV51" s="165"/>
      <c r="AW51" s="165"/>
      <c r="AX51" s="223">
        <f t="shared" si="7"/>
        <v>0</v>
      </c>
      <c r="AY51" s="223"/>
      <c r="AZ51" s="223"/>
      <c r="BA51" s="223"/>
      <c r="BB51" s="223"/>
      <c r="BC51" s="223">
        <f t="shared" si="8"/>
        <v>0.05</v>
      </c>
      <c r="BD51" s="223"/>
      <c r="BE51" s="223" t="s">
        <v>731</v>
      </c>
      <c r="BF51" s="223"/>
      <c r="BG51" s="223"/>
      <c r="BH51" s="223">
        <f t="shared" si="9"/>
        <v>0</v>
      </c>
      <c r="BI51" s="165"/>
      <c r="BJ51" s="165"/>
      <c r="BK51" s="165"/>
      <c r="BL51" s="165"/>
      <c r="BM51" s="165"/>
      <c r="BN51" s="165"/>
      <c r="BO51" s="165"/>
      <c r="BP51" s="223">
        <f t="shared" si="10"/>
        <v>0</v>
      </c>
      <c r="BQ51" s="223"/>
      <c r="BR51" s="223"/>
      <c r="BS51" s="223"/>
      <c r="BT51" s="223">
        <f t="shared" si="11"/>
        <v>0</v>
      </c>
      <c r="BU51" s="223"/>
      <c r="BV51" s="223"/>
      <c r="BW51" s="223"/>
      <c r="BX51" s="223"/>
      <c r="BY51" s="223">
        <f t="shared" si="12"/>
        <v>0</v>
      </c>
      <c r="BZ51" s="165"/>
      <c r="CA51" s="165"/>
      <c r="CB51" s="165"/>
      <c r="CC51" s="165"/>
      <c r="CD51" s="165"/>
      <c r="CE51" s="165"/>
      <c r="CF51" s="165"/>
      <c r="CG51" s="165"/>
      <c r="CH51" s="165"/>
    </row>
    <row r="52" spans="1:86" ht="11.25">
      <c r="A52" s="160"/>
      <c r="B52" s="161" t="s">
        <v>732</v>
      </c>
      <c r="C52" s="162"/>
      <c r="D52" s="129"/>
      <c r="E52" s="254">
        <v>0.05</v>
      </c>
      <c r="F52" s="166">
        <f>G52</f>
        <v>0</v>
      </c>
      <c r="G52" s="165"/>
      <c r="H52" s="165">
        <f t="shared" si="0"/>
        <v>0</v>
      </c>
      <c r="I52" s="165">
        <f t="shared" si="1"/>
        <v>0</v>
      </c>
      <c r="J52" s="166"/>
      <c r="K52" s="166"/>
      <c r="L52" s="165">
        <f t="shared" si="2"/>
        <v>0</v>
      </c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223">
        <f t="shared" si="3"/>
        <v>0</v>
      </c>
      <c r="AA52" s="223">
        <f t="shared" si="4"/>
        <v>0</v>
      </c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23">
        <f t="shared" si="5"/>
        <v>0.05</v>
      </c>
      <c r="AN52" s="166"/>
      <c r="AO52" s="166"/>
      <c r="AP52" s="166"/>
      <c r="AQ52" s="223">
        <f t="shared" si="6"/>
        <v>0</v>
      </c>
      <c r="AR52" s="166"/>
      <c r="AS52" s="166"/>
      <c r="AT52" s="166"/>
      <c r="AU52" s="166"/>
      <c r="AV52" s="166"/>
      <c r="AW52" s="166"/>
      <c r="AX52" s="223">
        <f t="shared" si="7"/>
        <v>0</v>
      </c>
      <c r="AY52" s="246"/>
      <c r="AZ52" s="246"/>
      <c r="BA52" s="246"/>
      <c r="BB52" s="246"/>
      <c r="BC52" s="223">
        <f t="shared" si="8"/>
        <v>0.05</v>
      </c>
      <c r="BD52" s="246"/>
      <c r="BE52" s="246" t="s">
        <v>731</v>
      </c>
      <c r="BF52" s="246"/>
      <c r="BG52" s="246"/>
      <c r="BH52" s="223">
        <f t="shared" si="9"/>
        <v>0</v>
      </c>
      <c r="BI52" s="166"/>
      <c r="BJ52" s="166"/>
      <c r="BK52" s="166"/>
      <c r="BL52" s="166"/>
      <c r="BM52" s="166"/>
      <c r="BN52" s="166"/>
      <c r="BO52" s="166"/>
      <c r="BP52" s="223">
        <f t="shared" si="10"/>
        <v>0</v>
      </c>
      <c r="BQ52" s="246"/>
      <c r="BR52" s="246"/>
      <c r="BS52" s="246"/>
      <c r="BT52" s="223">
        <f t="shared" si="11"/>
        <v>0</v>
      </c>
      <c r="BU52" s="246"/>
      <c r="BV52" s="246"/>
      <c r="BW52" s="246"/>
      <c r="BX52" s="246"/>
      <c r="BY52" s="223">
        <f t="shared" si="12"/>
        <v>0</v>
      </c>
      <c r="BZ52" s="166"/>
      <c r="CA52" s="166"/>
      <c r="CB52" s="166"/>
      <c r="CC52" s="166"/>
      <c r="CD52" s="166"/>
      <c r="CE52" s="166"/>
      <c r="CF52" s="166"/>
      <c r="CG52" s="166"/>
      <c r="CH52" s="166"/>
    </row>
    <row r="53" spans="1:86" ht="33.75">
      <c r="A53" s="155" t="s">
        <v>311</v>
      </c>
      <c r="B53" s="156" t="s">
        <v>737</v>
      </c>
      <c r="C53" s="157" t="s">
        <v>738</v>
      </c>
      <c r="D53" s="158"/>
      <c r="E53" s="253">
        <v>47.5288</v>
      </c>
      <c r="F53" s="165"/>
      <c r="G53" s="165"/>
      <c r="H53" s="165">
        <f t="shared" si="0"/>
        <v>15.899999999999999</v>
      </c>
      <c r="I53" s="165">
        <f t="shared" si="1"/>
        <v>13.501</v>
      </c>
      <c r="J53" s="165"/>
      <c r="K53" s="165"/>
      <c r="L53" s="165">
        <f t="shared" si="2"/>
        <v>0</v>
      </c>
      <c r="M53" s="165"/>
      <c r="N53" s="165"/>
      <c r="O53" s="165"/>
      <c r="P53" s="165" t="s">
        <v>741</v>
      </c>
      <c r="Q53" s="165" t="s">
        <v>776</v>
      </c>
      <c r="R53" s="165"/>
      <c r="S53" s="165"/>
      <c r="T53" s="165" t="s">
        <v>777</v>
      </c>
      <c r="U53" s="165"/>
      <c r="V53" s="165"/>
      <c r="W53" s="165"/>
      <c r="X53" s="165"/>
      <c r="Y53" s="165"/>
      <c r="Z53" s="223">
        <f t="shared" si="3"/>
        <v>12.99</v>
      </c>
      <c r="AA53" s="223">
        <f t="shared" si="4"/>
        <v>6.5</v>
      </c>
      <c r="AB53" s="223" t="s">
        <v>745</v>
      </c>
      <c r="AC53" s="223"/>
      <c r="AD53" s="223"/>
      <c r="AE53" s="223"/>
      <c r="AF53" s="223"/>
      <c r="AG53" s="223" t="s">
        <v>743</v>
      </c>
      <c r="AH53" s="223" t="s">
        <v>745</v>
      </c>
      <c r="AI53" s="223"/>
      <c r="AJ53" s="223"/>
      <c r="AK53" s="223"/>
      <c r="AL53" s="223" t="s">
        <v>745</v>
      </c>
      <c r="AM53" s="223">
        <f t="shared" si="5"/>
        <v>15.844100000000001</v>
      </c>
      <c r="AN53" s="165"/>
      <c r="AO53" s="165"/>
      <c r="AP53" s="165"/>
      <c r="AQ53" s="223">
        <f t="shared" si="6"/>
        <v>0</v>
      </c>
      <c r="AR53" s="165"/>
      <c r="AS53" s="165"/>
      <c r="AT53" s="165"/>
      <c r="AU53" s="165"/>
      <c r="AV53" s="165"/>
      <c r="AW53" s="165"/>
      <c r="AX53" s="223">
        <f t="shared" si="7"/>
        <v>0</v>
      </c>
      <c r="AY53" s="223"/>
      <c r="AZ53" s="223"/>
      <c r="BA53" s="223"/>
      <c r="BB53" s="223"/>
      <c r="BC53" s="223">
        <f t="shared" si="8"/>
        <v>0</v>
      </c>
      <c r="BD53" s="223"/>
      <c r="BE53" s="223"/>
      <c r="BF53" s="223"/>
      <c r="BG53" s="223"/>
      <c r="BH53" s="223">
        <f t="shared" si="9"/>
        <v>15.844100000000001</v>
      </c>
      <c r="BI53" s="165"/>
      <c r="BJ53" s="165"/>
      <c r="BK53" s="165"/>
      <c r="BL53" s="165"/>
      <c r="BM53" s="165"/>
      <c r="BN53" s="165" t="s">
        <v>747</v>
      </c>
      <c r="BO53" s="165" t="s">
        <v>748</v>
      </c>
      <c r="BP53" s="223">
        <f t="shared" si="10"/>
        <v>1.2</v>
      </c>
      <c r="BQ53" s="223"/>
      <c r="BR53" s="223" t="s">
        <v>779</v>
      </c>
      <c r="BS53" s="223"/>
      <c r="BT53" s="223">
        <f t="shared" si="11"/>
        <v>0.49470000000000003</v>
      </c>
      <c r="BU53" s="223"/>
      <c r="BV53" s="223"/>
      <c r="BW53" s="223" t="s">
        <v>749</v>
      </c>
      <c r="BX53" s="223" t="s">
        <v>781</v>
      </c>
      <c r="BY53" s="223">
        <f t="shared" si="12"/>
        <v>1.1</v>
      </c>
      <c r="BZ53" s="165"/>
      <c r="CA53" s="165" t="s">
        <v>750</v>
      </c>
      <c r="CB53" s="165"/>
      <c r="CC53" s="165"/>
      <c r="CD53" s="165"/>
      <c r="CE53" s="165"/>
      <c r="CF53" s="165"/>
      <c r="CG53" s="165"/>
      <c r="CH53" s="165"/>
    </row>
    <row r="54" spans="1:86" ht="11.25">
      <c r="A54" s="155" t="s">
        <v>752</v>
      </c>
      <c r="B54" s="156" t="s">
        <v>753</v>
      </c>
      <c r="C54" s="157" t="s">
        <v>754</v>
      </c>
      <c r="D54" s="158" t="s">
        <v>287</v>
      </c>
      <c r="E54" s="253">
        <v>14.223</v>
      </c>
      <c r="F54" s="165"/>
      <c r="G54" s="165">
        <f aca="true" t="shared" si="13" ref="G54:G61">H54+Z54+AM54+BP54+BS54+BT54+BY54</f>
        <v>33.661699999999996</v>
      </c>
      <c r="H54" s="165">
        <f t="shared" si="0"/>
        <v>2.3852</v>
      </c>
      <c r="I54" s="165">
        <f t="shared" si="1"/>
        <v>0.1752</v>
      </c>
      <c r="J54" s="165"/>
      <c r="K54" s="165"/>
      <c r="L54" s="165">
        <f t="shared" si="2"/>
        <v>0</v>
      </c>
      <c r="M54" s="165"/>
      <c r="N54" s="165"/>
      <c r="O54" s="165"/>
      <c r="P54" s="165"/>
      <c r="Q54" s="165" t="s">
        <v>756</v>
      </c>
      <c r="R54" s="165"/>
      <c r="S54" s="165" t="s">
        <v>757</v>
      </c>
      <c r="T54" s="165" t="s">
        <v>758</v>
      </c>
      <c r="U54" s="165"/>
      <c r="V54" s="165"/>
      <c r="W54" s="165"/>
      <c r="X54" s="165"/>
      <c r="Y54" s="165"/>
      <c r="Z54" s="223">
        <f t="shared" si="3"/>
        <v>5.0485999999999995</v>
      </c>
      <c r="AA54" s="223">
        <f t="shared" si="4"/>
        <v>5.0485999999999995</v>
      </c>
      <c r="AB54" s="223" t="s">
        <v>744</v>
      </c>
      <c r="AC54" s="223"/>
      <c r="AD54" s="223"/>
      <c r="AE54" s="223"/>
      <c r="AF54" s="223" t="s">
        <v>742</v>
      </c>
      <c r="AG54" s="223"/>
      <c r="AH54" s="223" t="s">
        <v>744</v>
      </c>
      <c r="AI54" s="223"/>
      <c r="AJ54" s="223"/>
      <c r="AK54" s="223" t="s">
        <v>744</v>
      </c>
      <c r="AL54" s="223"/>
      <c r="AM54" s="223">
        <f t="shared" si="5"/>
        <v>0</v>
      </c>
      <c r="AN54" s="165"/>
      <c r="AO54" s="165"/>
      <c r="AP54" s="165"/>
      <c r="AQ54" s="223">
        <f t="shared" si="6"/>
        <v>0</v>
      </c>
      <c r="AR54" s="165"/>
      <c r="AS54" s="165"/>
      <c r="AT54" s="165"/>
      <c r="AU54" s="165"/>
      <c r="AV54" s="165"/>
      <c r="AW54" s="165"/>
      <c r="AX54" s="223">
        <f t="shared" si="7"/>
        <v>0</v>
      </c>
      <c r="AY54" s="223"/>
      <c r="AZ54" s="223"/>
      <c r="BA54" s="223"/>
      <c r="BB54" s="223"/>
      <c r="BC54" s="223">
        <f t="shared" si="8"/>
        <v>0</v>
      </c>
      <c r="BD54" s="223"/>
      <c r="BE54" s="223"/>
      <c r="BF54" s="223"/>
      <c r="BG54" s="223"/>
      <c r="BH54" s="223">
        <f t="shared" si="9"/>
        <v>0</v>
      </c>
      <c r="BI54" s="165"/>
      <c r="BJ54" s="165"/>
      <c r="BK54" s="165"/>
      <c r="BL54" s="165"/>
      <c r="BM54" s="165"/>
      <c r="BN54" s="165"/>
      <c r="BO54" s="165"/>
      <c r="BP54" s="223">
        <f t="shared" si="10"/>
        <v>0.2075</v>
      </c>
      <c r="BQ54" s="223"/>
      <c r="BR54" s="223" t="s">
        <v>760</v>
      </c>
      <c r="BS54" s="223"/>
      <c r="BT54" s="223">
        <f t="shared" si="11"/>
        <v>26.0204</v>
      </c>
      <c r="BU54" s="223"/>
      <c r="BV54" s="223"/>
      <c r="BW54" s="223"/>
      <c r="BX54" s="223" t="s">
        <v>761</v>
      </c>
      <c r="BY54" s="223">
        <f t="shared" si="12"/>
        <v>0</v>
      </c>
      <c r="BZ54" s="165"/>
      <c r="CA54" s="165"/>
      <c r="CB54" s="165"/>
      <c r="CC54" s="165"/>
      <c r="CD54" s="165"/>
      <c r="CE54" s="165"/>
      <c r="CF54" s="165"/>
      <c r="CG54" s="165"/>
      <c r="CH54" s="165" t="s">
        <v>751</v>
      </c>
    </row>
    <row r="55" spans="1:86" ht="33.75">
      <c r="A55" s="155" t="s">
        <v>762</v>
      </c>
      <c r="B55" s="156" t="s">
        <v>763</v>
      </c>
      <c r="C55" s="157" t="s">
        <v>764</v>
      </c>
      <c r="D55" s="158" t="s">
        <v>287</v>
      </c>
      <c r="E55" s="253"/>
      <c r="F55" s="165"/>
      <c r="G55" s="165">
        <f t="shared" si="13"/>
        <v>0</v>
      </c>
      <c r="H55" s="165">
        <f t="shared" si="0"/>
        <v>0</v>
      </c>
      <c r="I55" s="165">
        <f>J55+K55+L55+P55+Q55</f>
        <v>0</v>
      </c>
      <c r="J55" s="165"/>
      <c r="K55" s="165"/>
      <c r="L55" s="165">
        <f t="shared" si="2"/>
        <v>0</v>
      </c>
      <c r="M55" s="165"/>
      <c r="N55" s="165"/>
      <c r="O55" s="165"/>
      <c r="P55" s="159"/>
      <c r="Q55" s="159"/>
      <c r="R55" s="165"/>
      <c r="S55" s="165"/>
      <c r="T55" s="165"/>
      <c r="U55" s="165"/>
      <c r="V55" s="165"/>
      <c r="W55" s="165"/>
      <c r="X55" s="165"/>
      <c r="Y55" s="165"/>
      <c r="Z55" s="223">
        <f t="shared" si="3"/>
        <v>0</v>
      </c>
      <c r="AA55" s="223">
        <f t="shared" si="4"/>
        <v>0</v>
      </c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>
        <f t="shared" si="5"/>
        <v>0</v>
      </c>
      <c r="AN55" s="165"/>
      <c r="AO55" s="165"/>
      <c r="AP55" s="165"/>
      <c r="AQ55" s="223">
        <f t="shared" si="6"/>
        <v>0</v>
      </c>
      <c r="AR55" s="165"/>
      <c r="AS55" s="165"/>
      <c r="AT55" s="165"/>
      <c r="AU55" s="165"/>
      <c r="AV55" s="165"/>
      <c r="AW55" s="165"/>
      <c r="AX55" s="223">
        <f t="shared" si="7"/>
        <v>0</v>
      </c>
      <c r="AY55" s="223"/>
      <c r="AZ55" s="223"/>
      <c r="BA55" s="223"/>
      <c r="BB55" s="223"/>
      <c r="BC55" s="223">
        <f t="shared" si="8"/>
        <v>0</v>
      </c>
      <c r="BD55" s="223"/>
      <c r="BE55" s="223"/>
      <c r="BF55" s="223"/>
      <c r="BG55" s="223"/>
      <c r="BH55" s="223">
        <f t="shared" si="9"/>
        <v>0</v>
      </c>
      <c r="BI55" s="165"/>
      <c r="BJ55" s="165"/>
      <c r="BK55" s="165"/>
      <c r="BL55" s="165"/>
      <c r="BM55" s="165"/>
      <c r="BN55" s="165"/>
      <c r="BO55" s="165"/>
      <c r="BP55" s="223">
        <f t="shared" si="10"/>
        <v>0</v>
      </c>
      <c r="BQ55" s="223"/>
      <c r="BR55" s="223"/>
      <c r="BS55" s="223"/>
      <c r="BT55" s="223">
        <f t="shared" si="11"/>
        <v>0</v>
      </c>
      <c r="BU55" s="223"/>
      <c r="BV55" s="223"/>
      <c r="BW55" s="223"/>
      <c r="BX55" s="223"/>
      <c r="BY55" s="223">
        <f t="shared" si="12"/>
        <v>0</v>
      </c>
      <c r="BZ55" s="165"/>
      <c r="CA55" s="165"/>
      <c r="CB55" s="165"/>
      <c r="CC55" s="165"/>
      <c r="CD55" s="165"/>
      <c r="CE55" s="165"/>
      <c r="CF55" s="165"/>
      <c r="CG55" s="165"/>
      <c r="CH55" s="165"/>
    </row>
    <row r="56" spans="1:86" ht="22.5">
      <c r="A56" s="155" t="s">
        <v>771</v>
      </c>
      <c r="B56" s="156" t="s">
        <v>772</v>
      </c>
      <c r="C56" s="157" t="s">
        <v>773</v>
      </c>
      <c r="D56" s="158" t="s">
        <v>287</v>
      </c>
      <c r="E56" s="253">
        <v>11.7122</v>
      </c>
      <c r="F56" s="165"/>
      <c r="G56" s="165">
        <f t="shared" si="13"/>
        <v>47.528800000000004</v>
      </c>
      <c r="H56" s="165">
        <f t="shared" si="0"/>
        <v>15.899999999999999</v>
      </c>
      <c r="I56" s="165">
        <f t="shared" si="1"/>
        <v>13.501</v>
      </c>
      <c r="J56" s="165"/>
      <c r="K56" s="165"/>
      <c r="L56" s="165">
        <f t="shared" si="2"/>
        <v>0</v>
      </c>
      <c r="M56" s="165"/>
      <c r="N56" s="165"/>
      <c r="O56" s="165"/>
      <c r="P56" s="165" t="s">
        <v>741</v>
      </c>
      <c r="Q56" s="165" t="s">
        <v>776</v>
      </c>
      <c r="R56" s="165"/>
      <c r="S56" s="165"/>
      <c r="T56" s="165" t="s">
        <v>777</v>
      </c>
      <c r="U56" s="165"/>
      <c r="V56" s="165"/>
      <c r="W56" s="165"/>
      <c r="X56" s="165"/>
      <c r="Y56" s="165"/>
      <c r="Z56" s="223">
        <f t="shared" si="3"/>
        <v>12.99</v>
      </c>
      <c r="AA56" s="223">
        <f t="shared" si="4"/>
        <v>6.5</v>
      </c>
      <c r="AB56" s="223" t="s">
        <v>745</v>
      </c>
      <c r="AC56" s="223"/>
      <c r="AD56" s="223"/>
      <c r="AE56" s="223"/>
      <c r="AF56" s="223"/>
      <c r="AG56" s="223" t="s">
        <v>743</v>
      </c>
      <c r="AH56" s="223" t="s">
        <v>745</v>
      </c>
      <c r="AI56" s="223"/>
      <c r="AJ56" s="223"/>
      <c r="AK56" s="223"/>
      <c r="AL56" s="223" t="s">
        <v>745</v>
      </c>
      <c r="AM56" s="223">
        <f t="shared" si="5"/>
        <v>15.844100000000001</v>
      </c>
      <c r="AN56" s="165"/>
      <c r="AO56" s="165"/>
      <c r="AP56" s="165"/>
      <c r="AQ56" s="223">
        <f t="shared" si="6"/>
        <v>0</v>
      </c>
      <c r="AR56" s="165"/>
      <c r="AS56" s="165"/>
      <c r="AT56" s="165"/>
      <c r="AU56" s="165"/>
      <c r="AV56" s="165"/>
      <c r="AW56" s="165"/>
      <c r="AX56" s="223">
        <f t="shared" si="7"/>
        <v>0</v>
      </c>
      <c r="AY56" s="223"/>
      <c r="AZ56" s="223"/>
      <c r="BA56" s="223"/>
      <c r="BB56" s="223"/>
      <c r="BC56" s="223">
        <f t="shared" si="8"/>
        <v>0</v>
      </c>
      <c r="BD56" s="223"/>
      <c r="BE56" s="223"/>
      <c r="BF56" s="223"/>
      <c r="BG56" s="223"/>
      <c r="BH56" s="223">
        <f t="shared" si="9"/>
        <v>15.844100000000001</v>
      </c>
      <c r="BI56" s="165"/>
      <c r="BJ56" s="165"/>
      <c r="BK56" s="165"/>
      <c r="BL56" s="165"/>
      <c r="BM56" s="165"/>
      <c r="BN56" s="165" t="s">
        <v>747</v>
      </c>
      <c r="BO56" s="165" t="s">
        <v>748</v>
      </c>
      <c r="BP56" s="223">
        <f t="shared" si="10"/>
        <v>1.2</v>
      </c>
      <c r="BQ56" s="223"/>
      <c r="BR56" s="223" t="s">
        <v>779</v>
      </c>
      <c r="BS56" s="223"/>
      <c r="BT56" s="223">
        <f t="shared" si="11"/>
        <v>0.49470000000000003</v>
      </c>
      <c r="BU56" s="223"/>
      <c r="BV56" s="223"/>
      <c r="BW56" s="223" t="s">
        <v>749</v>
      </c>
      <c r="BX56" s="223" t="s">
        <v>781</v>
      </c>
      <c r="BY56" s="223">
        <f t="shared" si="12"/>
        <v>1.1</v>
      </c>
      <c r="BZ56" s="165"/>
      <c r="CA56" s="165" t="s">
        <v>750</v>
      </c>
      <c r="CB56" s="165"/>
      <c r="CC56" s="165"/>
      <c r="CD56" s="165"/>
      <c r="CE56" s="165"/>
      <c r="CF56" s="165"/>
      <c r="CG56" s="165"/>
      <c r="CH56" s="165"/>
    </row>
    <row r="57" spans="1:86" ht="78.75">
      <c r="A57" s="155" t="s">
        <v>317</v>
      </c>
      <c r="B57" s="156" t="s">
        <v>786</v>
      </c>
      <c r="C57" s="157" t="s">
        <v>787</v>
      </c>
      <c r="D57" s="158" t="s">
        <v>788</v>
      </c>
      <c r="E57" s="253">
        <v>1206.6</v>
      </c>
      <c r="F57" s="165"/>
      <c r="G57" s="165">
        <f t="shared" si="13"/>
        <v>1206.6000000000001</v>
      </c>
      <c r="H57" s="165">
        <f t="shared" si="0"/>
        <v>402.4758</v>
      </c>
      <c r="I57" s="165">
        <f t="shared" si="1"/>
        <v>391.8078</v>
      </c>
      <c r="J57" s="165" t="s">
        <v>792</v>
      </c>
      <c r="K57" s="165"/>
      <c r="L57" s="165">
        <f t="shared" si="2"/>
        <v>27.2269</v>
      </c>
      <c r="M57" s="165" t="s">
        <v>794</v>
      </c>
      <c r="N57" s="165"/>
      <c r="O57" s="165" t="s">
        <v>333</v>
      </c>
      <c r="P57" s="165" t="s">
        <v>795</v>
      </c>
      <c r="Q57" s="165" t="s">
        <v>796</v>
      </c>
      <c r="R57" s="165"/>
      <c r="S57" s="165" t="s">
        <v>797</v>
      </c>
      <c r="T57" s="165" t="s">
        <v>798</v>
      </c>
      <c r="U57" s="165"/>
      <c r="V57" s="165"/>
      <c r="W57" s="165"/>
      <c r="X57" s="165"/>
      <c r="Y57" s="165"/>
      <c r="Z57" s="223">
        <f t="shared" si="3"/>
        <v>621.7719</v>
      </c>
      <c r="AA57" s="223">
        <f t="shared" si="4"/>
        <v>611.2619</v>
      </c>
      <c r="AB57" s="223" t="s">
        <v>801</v>
      </c>
      <c r="AC57" s="223" t="s">
        <v>706</v>
      </c>
      <c r="AD57" s="223" t="s">
        <v>595</v>
      </c>
      <c r="AE57" s="223" t="s">
        <v>707</v>
      </c>
      <c r="AF57" s="223" t="s">
        <v>802</v>
      </c>
      <c r="AG57" s="223" t="s">
        <v>803</v>
      </c>
      <c r="AH57" s="223" t="s">
        <v>804</v>
      </c>
      <c r="AI57" s="223"/>
      <c r="AJ57" s="223"/>
      <c r="AK57" s="223" t="s">
        <v>805</v>
      </c>
      <c r="AL57" s="223" t="s">
        <v>806</v>
      </c>
      <c r="AM57" s="223">
        <f t="shared" si="5"/>
        <v>127.21540000000002</v>
      </c>
      <c r="AN57" s="165" t="s">
        <v>337</v>
      </c>
      <c r="AO57" s="165"/>
      <c r="AP57" s="165" t="s">
        <v>808</v>
      </c>
      <c r="AQ57" s="223">
        <f t="shared" si="6"/>
        <v>0</v>
      </c>
      <c r="AR57" s="165"/>
      <c r="AS57" s="165"/>
      <c r="AT57" s="165"/>
      <c r="AU57" s="165" t="s">
        <v>809</v>
      </c>
      <c r="AV57" s="165" t="s">
        <v>810</v>
      </c>
      <c r="AW57" s="165" t="s">
        <v>476</v>
      </c>
      <c r="AX57" s="223">
        <f t="shared" si="7"/>
        <v>36.4238</v>
      </c>
      <c r="AY57" s="223" t="s">
        <v>596</v>
      </c>
      <c r="AZ57" s="223"/>
      <c r="BA57" s="223"/>
      <c r="BB57" s="223" t="s">
        <v>812</v>
      </c>
      <c r="BC57" s="223">
        <f t="shared" si="8"/>
        <v>2.2125</v>
      </c>
      <c r="BD57" s="223"/>
      <c r="BE57" s="223" t="s">
        <v>731</v>
      </c>
      <c r="BF57" s="223" t="s">
        <v>566</v>
      </c>
      <c r="BG57" s="223" t="s">
        <v>597</v>
      </c>
      <c r="BH57" s="223">
        <f t="shared" si="9"/>
        <v>22.884100000000004</v>
      </c>
      <c r="BI57" s="165" t="s">
        <v>477</v>
      </c>
      <c r="BJ57" s="165" t="s">
        <v>671</v>
      </c>
      <c r="BK57" s="165"/>
      <c r="BL57" s="165" t="s">
        <v>815</v>
      </c>
      <c r="BM57" s="165"/>
      <c r="BN57" s="165" t="s">
        <v>747</v>
      </c>
      <c r="BO57" s="165" t="s">
        <v>748</v>
      </c>
      <c r="BP57" s="223">
        <f t="shared" si="10"/>
        <v>16.3285</v>
      </c>
      <c r="BQ57" s="223"/>
      <c r="BR57" s="223" t="s">
        <v>816</v>
      </c>
      <c r="BS57" s="223"/>
      <c r="BT57" s="223">
        <f t="shared" si="11"/>
        <v>29.1484</v>
      </c>
      <c r="BU57" s="223"/>
      <c r="BV57" s="223"/>
      <c r="BW57" s="223" t="s">
        <v>749</v>
      </c>
      <c r="BX57" s="223" t="s">
        <v>818</v>
      </c>
      <c r="BY57" s="223">
        <f t="shared" si="12"/>
        <v>9.66</v>
      </c>
      <c r="BZ57" s="165" t="s">
        <v>710</v>
      </c>
      <c r="CA57" s="165" t="s">
        <v>750</v>
      </c>
      <c r="CB57" s="165"/>
      <c r="CC57" s="165" t="s">
        <v>820</v>
      </c>
      <c r="CD57" s="165"/>
      <c r="CE57" s="165"/>
      <c r="CF57" s="165"/>
      <c r="CG57" s="165" t="s">
        <v>663</v>
      </c>
      <c r="CH57" s="165" t="s">
        <v>751</v>
      </c>
    </row>
    <row r="58" spans="1:86" ht="56.25">
      <c r="A58" s="155" t="s">
        <v>821</v>
      </c>
      <c r="B58" s="156" t="s">
        <v>822</v>
      </c>
      <c r="C58" s="157" t="s">
        <v>823</v>
      </c>
      <c r="D58" s="158" t="s">
        <v>287</v>
      </c>
      <c r="E58" s="253">
        <f>E11+E16+E25+E30+E33+E39+E45+E51+E54+E56+E61</f>
        <v>1206.6</v>
      </c>
      <c r="F58" s="165"/>
      <c r="G58" s="165">
        <f t="shared" si="13"/>
        <v>0</v>
      </c>
      <c r="H58" s="165">
        <f t="shared" si="0"/>
        <v>0</v>
      </c>
      <c r="I58" s="165">
        <f t="shared" si="1"/>
        <v>0</v>
      </c>
      <c r="J58" s="165"/>
      <c r="K58" s="165"/>
      <c r="L58" s="165">
        <f t="shared" si="2"/>
        <v>0</v>
      </c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223">
        <f t="shared" si="3"/>
        <v>0</v>
      </c>
      <c r="AA58" s="223">
        <f t="shared" si="4"/>
        <v>0</v>
      </c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>
        <f t="shared" si="5"/>
        <v>0</v>
      </c>
      <c r="AN58" s="165"/>
      <c r="AO58" s="165"/>
      <c r="AP58" s="165"/>
      <c r="AQ58" s="223">
        <f t="shared" si="6"/>
        <v>0</v>
      </c>
      <c r="AR58" s="165"/>
      <c r="AS58" s="165"/>
      <c r="AT58" s="165"/>
      <c r="AU58" s="165"/>
      <c r="AV58" s="165"/>
      <c r="AW58" s="165"/>
      <c r="AX58" s="223">
        <f t="shared" si="7"/>
        <v>0</v>
      </c>
      <c r="AY58" s="223"/>
      <c r="AZ58" s="223"/>
      <c r="BA58" s="223"/>
      <c r="BB58" s="223"/>
      <c r="BC58" s="223">
        <f t="shared" si="8"/>
        <v>0</v>
      </c>
      <c r="BD58" s="223"/>
      <c r="BE58" s="223"/>
      <c r="BF58" s="223"/>
      <c r="BG58" s="223"/>
      <c r="BH58" s="223">
        <f t="shared" si="9"/>
        <v>0</v>
      </c>
      <c r="BI58" s="165"/>
      <c r="BJ58" s="165"/>
      <c r="BK58" s="165"/>
      <c r="BL58" s="165"/>
      <c r="BM58" s="165"/>
      <c r="BN58" s="165"/>
      <c r="BO58" s="165"/>
      <c r="BP58" s="223">
        <f t="shared" si="10"/>
        <v>0</v>
      </c>
      <c r="BQ58" s="223"/>
      <c r="BR58" s="223"/>
      <c r="BS58" s="223"/>
      <c r="BT58" s="223">
        <f t="shared" si="11"/>
        <v>0</v>
      </c>
      <c r="BU58" s="223"/>
      <c r="BV58" s="223"/>
      <c r="BW58" s="223"/>
      <c r="BX58" s="223"/>
      <c r="BY58" s="223">
        <f t="shared" si="12"/>
        <v>0</v>
      </c>
      <c r="BZ58" s="165"/>
      <c r="CA58" s="165"/>
      <c r="CB58" s="165"/>
      <c r="CC58" s="165"/>
      <c r="CD58" s="165"/>
      <c r="CE58" s="165"/>
      <c r="CF58" s="165"/>
      <c r="CG58" s="165"/>
      <c r="CH58" s="165"/>
    </row>
    <row r="59" spans="1:86" ht="56.25">
      <c r="A59" s="155" t="s">
        <v>320</v>
      </c>
      <c r="B59" s="156" t="s">
        <v>824</v>
      </c>
      <c r="C59" s="157" t="s">
        <v>825</v>
      </c>
      <c r="D59" s="158" t="s">
        <v>287</v>
      </c>
      <c r="E59" s="253"/>
      <c r="F59" s="165"/>
      <c r="G59" s="165">
        <f t="shared" si="13"/>
        <v>0</v>
      </c>
      <c r="H59" s="165">
        <f t="shared" si="0"/>
        <v>0</v>
      </c>
      <c r="I59" s="165">
        <f t="shared" si="1"/>
        <v>0</v>
      </c>
      <c r="J59" s="165"/>
      <c r="K59" s="165"/>
      <c r="L59" s="165">
        <f t="shared" si="2"/>
        <v>0</v>
      </c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223">
        <f t="shared" si="3"/>
        <v>0</v>
      </c>
      <c r="AA59" s="223">
        <f t="shared" si="4"/>
        <v>0</v>
      </c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>
        <f t="shared" si="5"/>
        <v>0</v>
      </c>
      <c r="AN59" s="165"/>
      <c r="AO59" s="165"/>
      <c r="AP59" s="165"/>
      <c r="AQ59" s="223">
        <f t="shared" si="6"/>
        <v>0</v>
      </c>
      <c r="AR59" s="165"/>
      <c r="AS59" s="165"/>
      <c r="AT59" s="165"/>
      <c r="AU59" s="165"/>
      <c r="AV59" s="165"/>
      <c r="AW59" s="165"/>
      <c r="AX59" s="223">
        <f t="shared" si="7"/>
        <v>0</v>
      </c>
      <c r="AY59" s="223"/>
      <c r="AZ59" s="223"/>
      <c r="BA59" s="223"/>
      <c r="BB59" s="223"/>
      <c r="BC59" s="223">
        <f t="shared" si="8"/>
        <v>0</v>
      </c>
      <c r="BD59" s="223"/>
      <c r="BE59" s="223"/>
      <c r="BF59" s="223"/>
      <c r="BG59" s="223"/>
      <c r="BH59" s="223">
        <f t="shared" si="9"/>
        <v>0</v>
      </c>
      <c r="BI59" s="165"/>
      <c r="BJ59" s="165"/>
      <c r="BK59" s="165"/>
      <c r="BL59" s="165"/>
      <c r="BM59" s="165"/>
      <c r="BN59" s="165"/>
      <c r="BO59" s="165"/>
      <c r="BP59" s="223">
        <f t="shared" si="10"/>
        <v>0</v>
      </c>
      <c r="BQ59" s="223"/>
      <c r="BR59" s="223"/>
      <c r="BS59" s="223"/>
      <c r="BT59" s="223">
        <f t="shared" si="11"/>
        <v>0</v>
      </c>
      <c r="BU59" s="223"/>
      <c r="BV59" s="223"/>
      <c r="BW59" s="223"/>
      <c r="BX59" s="223"/>
      <c r="BY59" s="223">
        <f t="shared" si="12"/>
        <v>0</v>
      </c>
      <c r="BZ59" s="165"/>
      <c r="CA59" s="165"/>
      <c r="CB59" s="165"/>
      <c r="CC59" s="165"/>
      <c r="CD59" s="165"/>
      <c r="CE59" s="165"/>
      <c r="CF59" s="165"/>
      <c r="CG59" s="165"/>
      <c r="CH59" s="165"/>
    </row>
    <row r="60" spans="1:86" ht="45">
      <c r="A60" s="155" t="s">
        <v>323</v>
      </c>
      <c r="B60" s="156" t="s">
        <v>826</v>
      </c>
      <c r="C60" s="157" t="s">
        <v>827</v>
      </c>
      <c r="D60" s="158" t="s">
        <v>287</v>
      </c>
      <c r="E60" s="253">
        <v>1206.6</v>
      </c>
      <c r="F60" s="165"/>
      <c r="G60" s="165">
        <f t="shared" si="13"/>
        <v>1206.6000000000001</v>
      </c>
      <c r="H60" s="165">
        <f t="shared" si="0"/>
        <v>402.4758</v>
      </c>
      <c r="I60" s="165">
        <f t="shared" si="1"/>
        <v>391.8078</v>
      </c>
      <c r="J60" s="165" t="s">
        <v>792</v>
      </c>
      <c r="K60" s="165"/>
      <c r="L60" s="165">
        <f t="shared" si="2"/>
        <v>27.2269</v>
      </c>
      <c r="M60" s="165" t="s">
        <v>794</v>
      </c>
      <c r="N60" s="165"/>
      <c r="O60" s="165" t="s">
        <v>333</v>
      </c>
      <c r="P60" s="165" t="s">
        <v>795</v>
      </c>
      <c r="Q60" s="165" t="s">
        <v>796</v>
      </c>
      <c r="R60" s="165"/>
      <c r="S60" s="165" t="s">
        <v>797</v>
      </c>
      <c r="T60" s="165" t="s">
        <v>798</v>
      </c>
      <c r="U60" s="165"/>
      <c r="V60" s="165"/>
      <c r="W60" s="165"/>
      <c r="X60" s="165"/>
      <c r="Y60" s="165"/>
      <c r="Z60" s="223">
        <f t="shared" si="3"/>
        <v>621.7719</v>
      </c>
      <c r="AA60" s="223">
        <f t="shared" si="4"/>
        <v>611.2619</v>
      </c>
      <c r="AB60" s="223" t="s">
        <v>801</v>
      </c>
      <c r="AC60" s="223" t="s">
        <v>706</v>
      </c>
      <c r="AD60" s="223" t="s">
        <v>595</v>
      </c>
      <c r="AE60" s="223" t="s">
        <v>707</v>
      </c>
      <c r="AF60" s="223" t="s">
        <v>802</v>
      </c>
      <c r="AG60" s="223" t="s">
        <v>803</v>
      </c>
      <c r="AH60" s="223" t="s">
        <v>804</v>
      </c>
      <c r="AI60" s="223"/>
      <c r="AJ60" s="223"/>
      <c r="AK60" s="223" t="s">
        <v>805</v>
      </c>
      <c r="AL60" s="223" t="s">
        <v>806</v>
      </c>
      <c r="AM60" s="223">
        <f t="shared" si="5"/>
        <v>127.21540000000002</v>
      </c>
      <c r="AN60" s="165" t="s">
        <v>337</v>
      </c>
      <c r="AO60" s="165"/>
      <c r="AP60" s="165" t="s">
        <v>808</v>
      </c>
      <c r="AQ60" s="223">
        <f t="shared" si="6"/>
        <v>0</v>
      </c>
      <c r="AR60" s="165"/>
      <c r="AS60" s="165"/>
      <c r="AT60" s="165"/>
      <c r="AU60" s="165" t="s">
        <v>809</v>
      </c>
      <c r="AV60" s="165" t="s">
        <v>810</v>
      </c>
      <c r="AW60" s="165" t="s">
        <v>476</v>
      </c>
      <c r="AX60" s="223">
        <f t="shared" si="7"/>
        <v>36.4238</v>
      </c>
      <c r="AY60" s="223" t="s">
        <v>596</v>
      </c>
      <c r="AZ60" s="223"/>
      <c r="BA60" s="223"/>
      <c r="BB60" s="223" t="s">
        <v>812</v>
      </c>
      <c r="BC60" s="223">
        <f t="shared" si="8"/>
        <v>2.2125</v>
      </c>
      <c r="BD60" s="223"/>
      <c r="BE60" s="223" t="s">
        <v>731</v>
      </c>
      <c r="BF60" s="223" t="s">
        <v>566</v>
      </c>
      <c r="BG60" s="223" t="s">
        <v>597</v>
      </c>
      <c r="BH60" s="223">
        <f t="shared" si="9"/>
        <v>22.884100000000004</v>
      </c>
      <c r="BI60" s="165" t="s">
        <v>477</v>
      </c>
      <c r="BJ60" s="165" t="s">
        <v>671</v>
      </c>
      <c r="BK60" s="165"/>
      <c r="BL60" s="165" t="s">
        <v>815</v>
      </c>
      <c r="BM60" s="165"/>
      <c r="BN60" s="165" t="s">
        <v>747</v>
      </c>
      <c r="BO60" s="165" t="s">
        <v>748</v>
      </c>
      <c r="BP60" s="223">
        <f t="shared" si="10"/>
        <v>16.3285</v>
      </c>
      <c r="BQ60" s="223"/>
      <c r="BR60" s="223" t="s">
        <v>816</v>
      </c>
      <c r="BS60" s="223"/>
      <c r="BT60" s="223">
        <f t="shared" si="11"/>
        <v>29.1484</v>
      </c>
      <c r="BU60" s="223"/>
      <c r="BV60" s="223"/>
      <c r="BW60" s="223" t="s">
        <v>749</v>
      </c>
      <c r="BX60" s="223" t="s">
        <v>818</v>
      </c>
      <c r="BY60" s="223">
        <f t="shared" si="12"/>
        <v>9.66</v>
      </c>
      <c r="BZ60" s="165" t="s">
        <v>710</v>
      </c>
      <c r="CA60" s="165" t="s">
        <v>750</v>
      </c>
      <c r="CB60" s="165"/>
      <c r="CC60" s="165" t="s">
        <v>820</v>
      </c>
      <c r="CD60" s="165"/>
      <c r="CE60" s="165"/>
      <c r="CF60" s="165"/>
      <c r="CG60" s="165" t="s">
        <v>663</v>
      </c>
      <c r="CH60" s="165" t="s">
        <v>751</v>
      </c>
    </row>
    <row r="61" spans="1:86" ht="12.75">
      <c r="A61" s="152" t="s">
        <v>906</v>
      </c>
      <c r="B61" s="171" t="s">
        <v>926</v>
      </c>
      <c r="C61" s="153" t="s">
        <v>908</v>
      </c>
      <c r="D61" s="154" t="s">
        <v>277</v>
      </c>
      <c r="E61" s="258">
        <v>474.688</v>
      </c>
      <c r="F61" s="172"/>
      <c r="G61" s="172">
        <f t="shared" si="13"/>
        <v>280.6916</v>
      </c>
      <c r="H61" s="172">
        <f t="shared" si="0"/>
        <v>210.2338</v>
      </c>
      <c r="I61" s="172">
        <f t="shared" si="1"/>
        <v>207.815</v>
      </c>
      <c r="J61" s="258">
        <v>165.5881</v>
      </c>
      <c r="K61" s="258"/>
      <c r="L61" s="258">
        <f t="shared" si="2"/>
        <v>20.4639</v>
      </c>
      <c r="M61" s="258">
        <v>20.4639</v>
      </c>
      <c r="N61" s="172"/>
      <c r="O61" s="172"/>
      <c r="P61" s="172" t="s">
        <v>892</v>
      </c>
      <c r="Q61" s="172" t="s">
        <v>893</v>
      </c>
      <c r="R61" s="172"/>
      <c r="S61" s="172" t="s">
        <v>894</v>
      </c>
      <c r="T61" s="172"/>
      <c r="U61" s="172"/>
      <c r="V61" s="172"/>
      <c r="W61" s="172"/>
      <c r="X61" s="172"/>
      <c r="Y61" s="172"/>
      <c r="Z61" s="230">
        <f t="shared" si="3"/>
        <v>6.82</v>
      </c>
      <c r="AA61" s="230">
        <f t="shared" si="4"/>
        <v>6.82</v>
      </c>
      <c r="AB61" s="230" t="s">
        <v>895</v>
      </c>
      <c r="AC61" s="230"/>
      <c r="AD61" s="230"/>
      <c r="AE61" s="230"/>
      <c r="AF61" s="230"/>
      <c r="AG61" s="230"/>
      <c r="AH61" s="230"/>
      <c r="AI61" s="230"/>
      <c r="AJ61" s="230"/>
      <c r="AK61" s="230" t="s">
        <v>471</v>
      </c>
      <c r="AL61" s="230" t="s">
        <v>745</v>
      </c>
      <c r="AM61" s="230">
        <f t="shared" si="5"/>
        <v>61.08319999999999</v>
      </c>
      <c r="AN61" s="172" t="s">
        <v>337</v>
      </c>
      <c r="AO61" s="172"/>
      <c r="AP61" s="172" t="s">
        <v>808</v>
      </c>
      <c r="AQ61" s="230">
        <f t="shared" si="6"/>
        <v>0</v>
      </c>
      <c r="AR61" s="172"/>
      <c r="AS61" s="172"/>
      <c r="AT61" s="172"/>
      <c r="AU61" s="172" t="s">
        <v>897</v>
      </c>
      <c r="AV61" s="172" t="s">
        <v>861</v>
      </c>
      <c r="AW61" s="172" t="s">
        <v>476</v>
      </c>
      <c r="AX61" s="230">
        <f t="shared" si="7"/>
        <v>12.6718</v>
      </c>
      <c r="AY61" s="230" t="s">
        <v>868</v>
      </c>
      <c r="AZ61" s="230"/>
      <c r="BA61" s="230"/>
      <c r="BB61" s="230" t="s">
        <v>869</v>
      </c>
      <c r="BC61" s="230">
        <f t="shared" si="8"/>
        <v>1.1575</v>
      </c>
      <c r="BD61" s="230"/>
      <c r="BE61" s="230"/>
      <c r="BF61" s="230" t="s">
        <v>866</v>
      </c>
      <c r="BG61" s="230"/>
      <c r="BH61" s="230">
        <f t="shared" si="9"/>
        <v>15.234100000000002</v>
      </c>
      <c r="BI61" s="172" t="s">
        <v>477</v>
      </c>
      <c r="BJ61" s="172"/>
      <c r="BK61" s="172"/>
      <c r="BL61" s="172" t="s">
        <v>373</v>
      </c>
      <c r="BM61" s="172"/>
      <c r="BN61" s="172" t="s">
        <v>747</v>
      </c>
      <c r="BO61" s="172" t="s">
        <v>878</v>
      </c>
      <c r="BP61" s="230">
        <f t="shared" si="10"/>
        <v>1.416</v>
      </c>
      <c r="BQ61" s="230"/>
      <c r="BR61" s="230" t="s">
        <v>899</v>
      </c>
      <c r="BS61" s="230"/>
      <c r="BT61" s="230">
        <f t="shared" si="11"/>
        <v>0.4386</v>
      </c>
      <c r="BU61" s="230"/>
      <c r="BV61" s="230"/>
      <c r="BW61" s="230"/>
      <c r="BX61" s="230" t="s">
        <v>879</v>
      </c>
      <c r="BY61" s="230">
        <f t="shared" si="12"/>
        <v>0.7</v>
      </c>
      <c r="BZ61" s="172"/>
      <c r="CA61" s="172" t="s">
        <v>880</v>
      </c>
      <c r="CB61" s="172"/>
      <c r="CC61" s="172"/>
      <c r="CD61" s="172"/>
      <c r="CE61" s="172"/>
      <c r="CF61" s="172"/>
      <c r="CG61" s="172"/>
      <c r="CH61" s="172"/>
    </row>
  </sheetData>
  <sheetProtection/>
  <mergeCells count="2">
    <mergeCell ref="H1:O1"/>
    <mergeCell ref="AM1:AW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of SLC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V.Dudko</dc:creator>
  <cp:keywords/>
  <dc:description/>
  <cp:lastModifiedBy>Тамара</cp:lastModifiedBy>
  <cp:lastPrinted>2013-10-15T12:49:09Z</cp:lastPrinted>
  <dcterms:created xsi:type="dcterms:W3CDTF">1998-07-22T10:23:07Z</dcterms:created>
  <dcterms:modified xsi:type="dcterms:W3CDTF">2013-10-15T16:00:14Z</dcterms:modified>
  <cp:category/>
  <cp:version/>
  <cp:contentType/>
  <cp:contentStatus/>
</cp:coreProperties>
</file>